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内閣府提出準備\"/>
    </mc:Choice>
  </mc:AlternateContent>
  <xr:revisionPtr revIDLastSave="0" documentId="13_ncr:1_{B47E9873-4CD7-4DE0-9254-A4C40841101A}" xr6:coauthVersionLast="47" xr6:coauthVersionMax="47" xr10:uidLastSave="{00000000-0000-0000-0000-000000000000}"/>
  <bookViews>
    <workbookView xWindow="14535" yWindow="0" windowWidth="12750" windowHeight="14745" xr2:uid="{00000000-000D-0000-FFFF-FFFF00000000}"/>
  </bookViews>
  <sheets>
    <sheet name="収支予算書（損益）" sheetId="16" r:id="rId1"/>
  </sheets>
  <definedNames>
    <definedName name="_Fill" hidden="1">#REF!</definedName>
    <definedName name="_Key1" hidden="1">#REF!</definedName>
    <definedName name="_Order1" hidden="1">1</definedName>
    <definedName name="_Sort" hidden="1">#REF!</definedName>
    <definedName name="\c">#REF!</definedName>
    <definedName name="\j">#REF!</definedName>
    <definedName name="\p">#REF!</definedName>
    <definedName name="LIST">#REF!</definedName>
    <definedName name="MACRO">#REF!</definedName>
    <definedName name="_xlnm.Print_Area" localSheetId="0">'収支予算書（損益）'!$A$1:$N$78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9" i="16" l="1"/>
  <c r="F50" i="16"/>
  <c r="F26" i="16"/>
  <c r="F22" i="16" s="1"/>
  <c r="F15" i="16"/>
  <c r="F13" i="16"/>
  <c r="F40" i="16" l="1"/>
  <c r="L50" i="16"/>
  <c r="L41" i="16"/>
  <c r="L26" i="16"/>
  <c r="L22" i="16" s="1"/>
  <c r="L17" i="16"/>
  <c r="L13" i="16"/>
  <c r="L20" i="16" s="1"/>
  <c r="L40" i="16" l="1"/>
  <c r="L65" i="16" s="1"/>
  <c r="C15" i="16"/>
  <c r="I47" i="16" l="1"/>
  <c r="I30" i="16"/>
  <c r="C41" i="16"/>
  <c r="I32" i="16" l="1"/>
  <c r="I16" i="16" l="1"/>
  <c r="I15" i="16" s="1"/>
  <c r="C17" i="16" l="1"/>
  <c r="C13" i="16"/>
  <c r="C20" i="16" l="1"/>
  <c r="F72" i="16" l="1"/>
  <c r="C72" i="16"/>
  <c r="I71" i="16"/>
  <c r="I64" i="16" l="1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48" i="16"/>
  <c r="I46" i="16"/>
  <c r="I45" i="16"/>
  <c r="I44" i="16"/>
  <c r="I43" i="16"/>
  <c r="I42" i="16"/>
  <c r="I39" i="16"/>
  <c r="I38" i="16"/>
  <c r="I37" i="16"/>
  <c r="I36" i="16"/>
  <c r="I35" i="16"/>
  <c r="I34" i="16"/>
  <c r="I33" i="16"/>
  <c r="I31" i="16"/>
  <c r="I29" i="16"/>
  <c r="I28" i="16"/>
  <c r="I27" i="16"/>
  <c r="I25" i="16"/>
  <c r="I24" i="16"/>
  <c r="I23" i="16"/>
  <c r="C26" i="16"/>
  <c r="C22" i="16" s="1"/>
  <c r="C50" i="16"/>
  <c r="I14" i="16"/>
  <c r="I12" i="16"/>
  <c r="I10" i="16"/>
  <c r="I19" i="16"/>
  <c r="I18" i="16"/>
  <c r="F74" i="16"/>
  <c r="C73" i="16" s="1"/>
  <c r="C74" i="16" s="1"/>
  <c r="F17" i="16"/>
  <c r="I17" i="16" s="1"/>
  <c r="I13" i="16"/>
  <c r="I11" i="16"/>
  <c r="I72" i="16"/>
  <c r="I73" i="16" l="1"/>
  <c r="I9" i="16"/>
  <c r="F20" i="16"/>
  <c r="I50" i="16"/>
  <c r="F65" i="16"/>
  <c r="C40" i="16"/>
  <c r="I26" i="16"/>
  <c r="I74" i="16"/>
  <c r="I41" i="16"/>
  <c r="I40" i="16" l="1"/>
  <c r="I20" i="16"/>
  <c r="F66" i="16"/>
  <c r="F67" i="16" s="1"/>
  <c r="F69" i="16" s="1"/>
  <c r="C65" i="16"/>
  <c r="C66" i="16" s="1"/>
  <c r="I22" i="16"/>
  <c r="F75" i="16" l="1"/>
  <c r="I68" i="16"/>
  <c r="I65" i="16"/>
  <c r="I66" i="16"/>
  <c r="C67" i="16"/>
  <c r="I67" i="16" l="1"/>
  <c r="C69" i="16"/>
  <c r="C75" i="16" s="1"/>
  <c r="I75" i="16" s="1"/>
  <c r="I69" i="16" l="1"/>
</calcChain>
</file>

<file path=xl/sharedStrings.xml><?xml version="1.0" encoding="utf-8"?>
<sst xmlns="http://schemas.openxmlformats.org/spreadsheetml/2006/main" count="193" uniqueCount="94">
  <si>
    <t>）</t>
  </si>
  <si>
    <t>[</t>
    <phoneticPr fontId="3"/>
  </si>
  <si>
    <t xml:space="preserve"> Ⅰ  一般正味財産増減の部</t>
    <rPh sb="4" eb="6">
      <t>イッパン</t>
    </rPh>
    <rPh sb="6" eb="8">
      <t>ショウミ</t>
    </rPh>
    <rPh sb="8" eb="10">
      <t>ザイサン</t>
    </rPh>
    <rPh sb="10" eb="12">
      <t>ゾウゲン</t>
    </rPh>
    <rPh sb="13" eb="14">
      <t>ブ</t>
    </rPh>
    <phoneticPr fontId="3"/>
  </si>
  <si>
    <t xml:space="preserve">  １.経常増減の部</t>
    <rPh sb="4" eb="6">
      <t>ケイジョウ</t>
    </rPh>
    <rPh sb="6" eb="8">
      <t>ゾウゲン</t>
    </rPh>
    <rPh sb="9" eb="10">
      <t>ブ</t>
    </rPh>
    <phoneticPr fontId="3"/>
  </si>
  <si>
    <t>　　①　基本財産運用益</t>
    <rPh sb="10" eb="11">
      <t>エキ</t>
    </rPh>
    <phoneticPr fontId="3"/>
  </si>
  <si>
    <t>　　①　事　業　費</t>
    <rPh sb="4" eb="5">
      <t>コト</t>
    </rPh>
    <rPh sb="6" eb="7">
      <t>ギョウ</t>
    </rPh>
    <rPh sb="8" eb="9">
      <t>ヒ</t>
    </rPh>
    <phoneticPr fontId="3"/>
  </si>
  <si>
    <t>　　②　管　理　費</t>
    <rPh sb="4" eb="5">
      <t>カン</t>
    </rPh>
    <rPh sb="6" eb="7">
      <t>リ</t>
    </rPh>
    <rPh sb="8" eb="9">
      <t>ヒ</t>
    </rPh>
    <phoneticPr fontId="3"/>
  </si>
  <si>
    <t xml:space="preserve"> Ⅱ  指定正味財産増減の部</t>
    <rPh sb="4" eb="6">
      <t>シテイ</t>
    </rPh>
    <rPh sb="6" eb="8">
      <t>ショウミ</t>
    </rPh>
    <rPh sb="8" eb="10">
      <t>ザイサン</t>
    </rPh>
    <rPh sb="10" eb="12">
      <t>ゾウゲン</t>
    </rPh>
    <rPh sb="13" eb="14">
      <t>ブ</t>
    </rPh>
    <phoneticPr fontId="3"/>
  </si>
  <si>
    <t>　</t>
    <phoneticPr fontId="3"/>
  </si>
  <si>
    <t>[</t>
    <phoneticPr fontId="3"/>
  </si>
  <si>
    <t>］</t>
    <phoneticPr fontId="3"/>
  </si>
  <si>
    <t>］</t>
    <phoneticPr fontId="3"/>
  </si>
  <si>
    <t>[</t>
    <phoneticPr fontId="3"/>
  </si>
  <si>
    <t>］</t>
    <phoneticPr fontId="3"/>
  </si>
  <si>
    <t>]</t>
    <phoneticPr fontId="3"/>
  </si>
  <si>
    <t>（</t>
    <phoneticPr fontId="3"/>
  </si>
  <si>
    <t>）</t>
    <phoneticPr fontId="3"/>
  </si>
  <si>
    <t>[</t>
    <phoneticPr fontId="3"/>
  </si>
  <si>
    <t>］</t>
    <phoneticPr fontId="3"/>
  </si>
  <si>
    <t>]</t>
    <phoneticPr fontId="3"/>
  </si>
  <si>
    <t>（</t>
    <phoneticPr fontId="3"/>
  </si>
  <si>
    <t>）</t>
    <phoneticPr fontId="3"/>
  </si>
  <si>
    <t>（</t>
    <phoneticPr fontId="3"/>
  </si>
  <si>
    <t>）</t>
    <phoneticPr fontId="3"/>
  </si>
  <si>
    <t>　（１）経 常 収 益</t>
    <rPh sb="4" eb="5">
      <t>キョウ</t>
    </rPh>
    <rPh sb="6" eb="7">
      <t>ツネ</t>
    </rPh>
    <rPh sb="8" eb="9">
      <t>オサム</t>
    </rPh>
    <rPh sb="10" eb="11">
      <t>エキ</t>
    </rPh>
    <phoneticPr fontId="3"/>
  </si>
  <si>
    <t>　（２）経 常 費 用</t>
    <rPh sb="4" eb="5">
      <t>キョウ</t>
    </rPh>
    <rPh sb="6" eb="7">
      <t>ツネ</t>
    </rPh>
    <rPh sb="8" eb="9">
      <t>ヒ</t>
    </rPh>
    <rPh sb="10" eb="11">
      <t>ヨウ</t>
    </rPh>
    <phoneticPr fontId="3"/>
  </si>
  <si>
    <t>科　　　　　目</t>
    <phoneticPr fontId="3"/>
  </si>
  <si>
    <t>　　　　　  当期経常増減額（C)=(A)-(B)</t>
    <rPh sb="7" eb="9">
      <t>トウキ</t>
    </rPh>
    <rPh sb="9" eb="11">
      <t>ケイジョウ</t>
    </rPh>
    <rPh sb="11" eb="14">
      <t>ゾウゲンガク</t>
    </rPh>
    <phoneticPr fontId="3"/>
  </si>
  <si>
    <t>　　　　 経常収益計(A)</t>
    <rPh sb="5" eb="7">
      <t>ケイジョウ</t>
    </rPh>
    <rPh sb="7" eb="9">
      <t>シュウエキ</t>
    </rPh>
    <rPh sb="9" eb="10">
      <t>ケイ</t>
    </rPh>
    <phoneticPr fontId="3"/>
  </si>
  <si>
    <t>　　　　 経常費用計(B)</t>
    <rPh sb="5" eb="7">
      <t>ケイジョウ</t>
    </rPh>
    <rPh sb="7" eb="9">
      <t>ヒヨウ</t>
    </rPh>
    <rPh sb="9" eb="10">
      <t>ケイ</t>
    </rPh>
    <phoneticPr fontId="3"/>
  </si>
  <si>
    <t xml:space="preserve">          　　旅 費 交 通 費</t>
    <phoneticPr fontId="3"/>
  </si>
  <si>
    <t xml:space="preserve">          　　印 刷 製 本 費</t>
    <phoneticPr fontId="3"/>
  </si>
  <si>
    <t xml:space="preserve">          　　諸　　 謝　 　金</t>
    <phoneticPr fontId="3"/>
  </si>
  <si>
    <t xml:space="preserve">          　　地  代   家  賃</t>
    <phoneticPr fontId="3"/>
  </si>
  <si>
    <t xml:space="preserve">          　　減 価 償 却 費</t>
    <rPh sb="12" eb="13">
      <t>ゲン</t>
    </rPh>
    <rPh sb="14" eb="15">
      <t>アタイ</t>
    </rPh>
    <rPh sb="16" eb="17">
      <t>ショウ</t>
    </rPh>
    <rPh sb="18" eb="19">
      <t>キャク</t>
    </rPh>
    <rPh sb="20" eb="21">
      <t>ヒ</t>
    </rPh>
    <phoneticPr fontId="3"/>
  </si>
  <si>
    <t xml:space="preserve">          　　法 定 福 利 費</t>
    <phoneticPr fontId="3"/>
  </si>
  <si>
    <t xml:space="preserve">          　　退 職 給 付 費 用</t>
    <rPh sb="12" eb="13">
      <t>タイ</t>
    </rPh>
    <rPh sb="14" eb="15">
      <t>ショク</t>
    </rPh>
    <rPh sb="16" eb="17">
      <t>キュウ</t>
    </rPh>
    <rPh sb="18" eb="19">
      <t>ヅケ</t>
    </rPh>
    <rPh sb="20" eb="21">
      <t>ヒ</t>
    </rPh>
    <rPh sb="22" eb="23">
      <t>ヨウ</t>
    </rPh>
    <phoneticPr fontId="3"/>
  </si>
  <si>
    <t xml:space="preserve">          　　会　　 議 　　費</t>
    <phoneticPr fontId="3"/>
  </si>
  <si>
    <t xml:space="preserve">          　　通 信 運 搬 費</t>
    <phoneticPr fontId="3"/>
  </si>
  <si>
    <t>　　　　　　　受  取  利  息</t>
    <phoneticPr fontId="3"/>
  </si>
  <si>
    <t>　　　　　　　雑　収　益</t>
    <rPh sb="7" eb="8">
      <t>ザツ</t>
    </rPh>
    <rPh sb="9" eb="10">
      <t>オサム</t>
    </rPh>
    <rPh sb="11" eb="12">
      <t>エキ</t>
    </rPh>
    <phoneticPr fontId="3"/>
  </si>
  <si>
    <t>　　　　 当期一般正味財産増減額(D)=（C)</t>
    <rPh sb="5" eb="7">
      <t>トウキ</t>
    </rPh>
    <rPh sb="7" eb="9">
      <t>イッパン</t>
    </rPh>
    <rPh sb="13" eb="15">
      <t>ゾウゲン</t>
    </rPh>
    <rPh sb="15" eb="16">
      <t>ガク</t>
    </rPh>
    <phoneticPr fontId="3"/>
  </si>
  <si>
    <t>　　　　 一般正味財産期首残高(E)</t>
    <rPh sb="5" eb="7">
      <t>イッパン</t>
    </rPh>
    <rPh sb="11" eb="13">
      <t>キシュ</t>
    </rPh>
    <rPh sb="13" eb="15">
      <t>ザンダカ</t>
    </rPh>
    <phoneticPr fontId="3"/>
  </si>
  <si>
    <t>　　　　 一般正味財産期末残高(F)=(D)+(E)</t>
    <rPh sb="5" eb="7">
      <t>イッパン</t>
    </rPh>
    <rPh sb="11" eb="13">
      <t>キマツ</t>
    </rPh>
    <rPh sb="13" eb="15">
      <t>ザンダカ</t>
    </rPh>
    <phoneticPr fontId="3"/>
  </si>
  <si>
    <t xml:space="preserve">          当期指定正味財産増減額(G)</t>
    <rPh sb="10" eb="12">
      <t>トウキ</t>
    </rPh>
    <rPh sb="12" eb="14">
      <t>シテイ</t>
    </rPh>
    <rPh sb="14" eb="16">
      <t>ショウミ</t>
    </rPh>
    <rPh sb="18" eb="20">
      <t>ゾウゲン</t>
    </rPh>
    <rPh sb="20" eb="21">
      <t>ガク</t>
    </rPh>
    <phoneticPr fontId="3"/>
  </si>
  <si>
    <t xml:space="preserve">          指定正味財産期首残高(H)</t>
    <rPh sb="10" eb="12">
      <t>シテイ</t>
    </rPh>
    <rPh sb="12" eb="14">
      <t>ショウミ</t>
    </rPh>
    <rPh sb="16" eb="18">
      <t>キシュ</t>
    </rPh>
    <rPh sb="18" eb="20">
      <t>ザンダカ</t>
    </rPh>
    <phoneticPr fontId="3"/>
  </si>
  <si>
    <t xml:space="preserve">          指定正味財産期末残高(I)=(G)+(H)</t>
    <rPh sb="10" eb="12">
      <t>シテイ</t>
    </rPh>
    <rPh sb="12" eb="14">
      <t>ショウミ</t>
    </rPh>
    <rPh sb="16" eb="18">
      <t>キマツ</t>
    </rPh>
    <rPh sb="18" eb="20">
      <t>ザンダカ</t>
    </rPh>
    <phoneticPr fontId="3"/>
  </si>
  <si>
    <t xml:space="preserve"> Ⅲ　正味財産期末残高(F)+(I)</t>
    <rPh sb="3" eb="5">
      <t>ショウミ</t>
    </rPh>
    <rPh sb="5" eb="7">
      <t>ザイサン</t>
    </rPh>
    <rPh sb="7" eb="9">
      <t>キマツ</t>
    </rPh>
    <rPh sb="9" eb="11">
      <t>ザンダカ</t>
    </rPh>
    <phoneticPr fontId="3"/>
  </si>
  <si>
    <t>　  　　(国 際 交 流 費)</t>
    <phoneticPr fontId="3"/>
  </si>
  <si>
    <t>　  　　(研 究 助 成 費)</t>
    <phoneticPr fontId="3"/>
  </si>
  <si>
    <t>　  　　(普 及 啓 発 費)</t>
    <rPh sb="6" eb="7">
      <t>ススム</t>
    </rPh>
    <rPh sb="10" eb="11">
      <t>ケイ</t>
    </rPh>
    <rPh sb="12" eb="13">
      <t>ハツ</t>
    </rPh>
    <phoneticPr fontId="3"/>
  </si>
  <si>
    <t>　  　　(事 業 推 進 費)</t>
    <rPh sb="6" eb="7">
      <t>コト</t>
    </rPh>
    <rPh sb="8" eb="9">
      <t>ギョウ</t>
    </rPh>
    <rPh sb="10" eb="11">
      <t>スイ</t>
    </rPh>
    <rPh sb="12" eb="13">
      <t>ススム</t>
    </rPh>
    <phoneticPr fontId="3"/>
  </si>
  <si>
    <t xml:space="preserve">          　　雑　　　   　　費</t>
    <phoneticPr fontId="3"/>
  </si>
  <si>
    <t>　  　　(人　　件　　費)</t>
    <phoneticPr fontId="3"/>
  </si>
  <si>
    <t xml:space="preserve">          　　給　料　手　当</t>
    <phoneticPr fontId="3"/>
  </si>
  <si>
    <t xml:space="preserve">          　　法 定 福 利 費</t>
    <phoneticPr fontId="3"/>
  </si>
  <si>
    <t xml:space="preserve">          　　福 利 厚 生 費</t>
    <phoneticPr fontId="3"/>
  </si>
  <si>
    <t xml:space="preserve"> 　 　　(会　　議　　費)</t>
    <phoneticPr fontId="3"/>
  </si>
  <si>
    <t>　  　　(需　　要　　費)</t>
    <phoneticPr fontId="3"/>
  </si>
  <si>
    <t xml:space="preserve">          　　旅 費 交 通 費</t>
    <phoneticPr fontId="3"/>
  </si>
  <si>
    <t xml:space="preserve">          　　通 信 運 搬 費</t>
    <phoneticPr fontId="3"/>
  </si>
  <si>
    <t xml:space="preserve">          　　消   耗  品  費</t>
    <phoneticPr fontId="3"/>
  </si>
  <si>
    <t xml:space="preserve">          　　印 刷 製 本 費</t>
    <phoneticPr fontId="3"/>
  </si>
  <si>
    <t xml:space="preserve">          　　諸　　 謝　 　金</t>
    <phoneticPr fontId="3"/>
  </si>
  <si>
    <t xml:space="preserve">          　　光 熱 水 料 費</t>
    <phoneticPr fontId="3"/>
  </si>
  <si>
    <t xml:space="preserve">          　　地  代   家  賃</t>
    <phoneticPr fontId="3"/>
  </si>
  <si>
    <t xml:space="preserve">          　　支 払 手 数 料</t>
    <phoneticPr fontId="3"/>
  </si>
  <si>
    <t xml:space="preserve">          　　諸　　 会　 　費</t>
    <phoneticPr fontId="3"/>
  </si>
  <si>
    <t xml:space="preserve">          　　渉　　 外　　 費</t>
    <phoneticPr fontId="3"/>
  </si>
  <si>
    <t xml:space="preserve">          　　新 聞 図 書 費</t>
    <phoneticPr fontId="3"/>
  </si>
  <si>
    <t xml:space="preserve">          　　租  税   公  課</t>
    <phoneticPr fontId="3"/>
  </si>
  <si>
    <t>　　②　特定資産運用益</t>
    <rPh sb="4" eb="6">
      <t>トクテイ</t>
    </rPh>
    <rPh sb="6" eb="8">
      <t>シサン</t>
    </rPh>
    <rPh sb="8" eb="10">
      <t>ウンヨウ</t>
    </rPh>
    <rPh sb="10" eb="11">
      <t>エキ</t>
    </rPh>
    <phoneticPr fontId="3"/>
  </si>
  <si>
    <t>（単位：千円）</t>
    <rPh sb="4" eb="5">
      <t>セン</t>
    </rPh>
    <phoneticPr fontId="3"/>
  </si>
  <si>
    <t xml:space="preserve">          　　役  員  報  酬</t>
    <rPh sb="12" eb="13">
      <t>エキ</t>
    </rPh>
    <rPh sb="15" eb="16">
      <t>イン</t>
    </rPh>
    <rPh sb="18" eb="19">
      <t>ホウ</t>
    </rPh>
    <rPh sb="21" eb="22">
      <t>シュウ</t>
    </rPh>
    <phoneticPr fontId="3"/>
  </si>
  <si>
    <t>　　③　運用財産運用益</t>
    <rPh sb="4" eb="6">
      <t>ウンヨウ</t>
    </rPh>
    <rPh sb="6" eb="8">
      <t>ザイサン</t>
    </rPh>
    <rPh sb="8" eb="11">
      <t>ウンヨウエキ</t>
    </rPh>
    <phoneticPr fontId="3"/>
  </si>
  <si>
    <t>　　　　　　　基本財産運用収入</t>
    <rPh sb="11" eb="13">
      <t>ウンヨウ</t>
    </rPh>
    <rPh sb="13" eb="15">
      <t>シュウニュウ</t>
    </rPh>
    <phoneticPr fontId="3"/>
  </si>
  <si>
    <t>　　　　　　　特定資産運用収入</t>
    <rPh sb="7" eb="9">
      <t>トクテイ</t>
    </rPh>
    <rPh sb="9" eb="11">
      <t>シサン</t>
    </rPh>
    <rPh sb="11" eb="13">
      <t>ウンヨウ</t>
    </rPh>
    <rPh sb="13" eb="15">
      <t>シュウニュウ</t>
    </rPh>
    <phoneticPr fontId="3"/>
  </si>
  <si>
    <t>　　　　　　　運用財産運用収入</t>
    <rPh sb="11" eb="13">
      <t>ウンヨウ</t>
    </rPh>
    <rPh sb="13" eb="15">
      <t>シュウニュウ</t>
    </rPh>
    <phoneticPr fontId="3"/>
  </si>
  <si>
    <t>　　　　　　 保　　 険 　　料</t>
    <rPh sb="7" eb="8">
      <t>タモツ</t>
    </rPh>
    <rPh sb="11" eb="12">
      <t>ケン</t>
    </rPh>
    <rPh sb="15" eb="16">
      <t>リョウ</t>
    </rPh>
    <phoneticPr fontId="3"/>
  </si>
  <si>
    <t>　　④　事業収入</t>
    <rPh sb="4" eb="6">
      <t>ジギョウ</t>
    </rPh>
    <rPh sb="6" eb="8">
      <t>シュウニュウ</t>
    </rPh>
    <phoneticPr fontId="3"/>
  </si>
  <si>
    <t>　　⑤　雑    収    益</t>
    <rPh sb="14" eb="15">
      <t>エキ</t>
    </rPh>
    <phoneticPr fontId="3"/>
  </si>
  <si>
    <t>　　　　　　 新 聞 図 書 費</t>
    <rPh sb="7" eb="8">
      <t>シン</t>
    </rPh>
    <rPh sb="9" eb="10">
      <t>ブン</t>
    </rPh>
    <rPh sb="11" eb="12">
      <t>ズ</t>
    </rPh>
    <rPh sb="13" eb="14">
      <t>ショ</t>
    </rPh>
    <rPh sb="15" eb="16">
      <t>ヒ</t>
    </rPh>
    <phoneticPr fontId="3"/>
  </si>
  <si>
    <t xml:space="preserve">          一般正味財産への振替額</t>
    <rPh sb="10" eb="12">
      <t>イッパン</t>
    </rPh>
    <rPh sb="12" eb="14">
      <t>ショウミ</t>
    </rPh>
    <rPh sb="14" eb="16">
      <t>ザイサン</t>
    </rPh>
    <rPh sb="18" eb="20">
      <t>フリカエ</t>
    </rPh>
    <rPh sb="20" eb="21">
      <t>ガク</t>
    </rPh>
    <phoneticPr fontId="3"/>
  </si>
  <si>
    <t>　　　　　　　受取助成金</t>
    <rPh sb="7" eb="9">
      <t>ウケトリ</t>
    </rPh>
    <rPh sb="9" eb="12">
      <t>ジョセイキン</t>
    </rPh>
    <phoneticPr fontId="3"/>
  </si>
  <si>
    <t>　　　　　　 退     職     金</t>
    <rPh sb="7" eb="8">
      <t>タイ</t>
    </rPh>
    <rPh sb="13" eb="14">
      <t>ショク</t>
    </rPh>
    <rPh sb="19" eb="20">
      <t>キン</t>
    </rPh>
    <phoneticPr fontId="3"/>
  </si>
  <si>
    <t>前年度増減</t>
    <rPh sb="0" eb="3">
      <t>ゼンネンド</t>
    </rPh>
    <rPh sb="3" eb="4">
      <t>ゾウ</t>
    </rPh>
    <phoneticPr fontId="3"/>
  </si>
  <si>
    <t>（資料３）</t>
    <rPh sb="1" eb="3">
      <t>シリョウ</t>
    </rPh>
    <phoneticPr fontId="3"/>
  </si>
  <si>
    <t>2024年4月1日より 2025年3月31日まで</t>
    <phoneticPr fontId="3"/>
  </si>
  <si>
    <t>2023年度予算</t>
    <rPh sb="4" eb="6">
      <t>ネンド</t>
    </rPh>
    <rPh sb="6" eb="8">
      <t>ヨサン</t>
    </rPh>
    <phoneticPr fontId="3"/>
  </si>
  <si>
    <t>2024年度予算案</t>
    <rPh sb="4" eb="6">
      <t>ネンド</t>
    </rPh>
    <rPh sb="6" eb="8">
      <t>ヨサン</t>
    </rPh>
    <rPh sb="8" eb="9">
      <t>アン</t>
    </rPh>
    <phoneticPr fontId="3"/>
  </si>
  <si>
    <t>（参考）2023年度実績9ヶ月(2023.12月まで)</t>
    <rPh sb="1" eb="3">
      <t>サンコウ</t>
    </rPh>
    <rPh sb="8" eb="10">
      <t>ネンド</t>
    </rPh>
    <rPh sb="10" eb="12">
      <t>ジッセキ</t>
    </rPh>
    <rPh sb="14" eb="15">
      <t>ゲツ</t>
    </rPh>
    <rPh sb="23" eb="24">
      <t>ガツ</t>
    </rPh>
    <phoneticPr fontId="3"/>
  </si>
  <si>
    <t>　　　　　　  退     職     金</t>
    <rPh sb="8" eb="9">
      <t>タイ</t>
    </rPh>
    <rPh sb="14" eb="15">
      <t>ショク</t>
    </rPh>
    <rPh sb="20" eb="21">
      <t>キン</t>
    </rPh>
    <phoneticPr fontId="3"/>
  </si>
  <si>
    <t>　　　　　　  会　　議　　費</t>
    <rPh sb="8" eb="9">
      <t>カイ</t>
    </rPh>
    <rPh sb="11" eb="12">
      <t>ギ</t>
    </rPh>
    <rPh sb="14" eb="15">
      <t>ヒ</t>
    </rPh>
    <phoneticPr fontId="3"/>
  </si>
  <si>
    <t>2024年度収支予算書（損益ベース）</t>
    <rPh sb="4" eb="5">
      <t>ネン</t>
    </rPh>
    <rPh sb="5" eb="6">
      <t>ド</t>
    </rPh>
    <rPh sb="6" eb="8">
      <t>シュウシ</t>
    </rPh>
    <rPh sb="8" eb="11">
      <t>ヨサンショ</t>
    </rPh>
    <rPh sb="12" eb="14">
      <t>ソンエキ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</si>
</sst>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_);\(#,##0\)"/>
    <numFmt numFmtId="178" formatCode="#,##0_ "/>
  </numFmts>
  <fonts count="19" x14ac:knownFonts="1">
    <font>
      <sz val="14"/>
      <name val="Helv"/>
      <family val="2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u/>
      <sz val="24"/>
      <name val="ＭＳ Ｐ明朝"/>
      <family val="1"/>
      <charset val="128"/>
    </font>
    <font>
      <sz val="24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name val="Helv"/>
      <family val="2"/>
    </font>
    <font>
      <sz val="11"/>
      <name val="Helv"/>
      <family val="2"/>
    </font>
    <font>
      <sz val="14"/>
      <color rgb="FFFF0000"/>
      <name val="ＭＳ Ｐ明朝"/>
      <family val="1"/>
      <charset val="128"/>
    </font>
    <font>
      <sz val="14"/>
      <color rgb="FFFF0000"/>
      <name val="Helv"/>
      <family val="2"/>
    </font>
    <font>
      <sz val="11"/>
      <color rgb="FFFF0000"/>
      <name val="Helv"/>
      <family val="2"/>
    </font>
    <font>
      <sz val="10"/>
      <color rgb="FFFF0000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37" fontId="0" fillId="0" borderId="0"/>
    <xf numFmtId="0" fontId="1" fillId="0" borderId="0"/>
    <xf numFmtId="0" fontId="2" fillId="0" borderId="0"/>
  </cellStyleXfs>
  <cellXfs count="112">
    <xf numFmtId="37" fontId="0" fillId="0" borderId="0" xfId="0"/>
    <xf numFmtId="0" fontId="5" fillId="0" borderId="0" xfId="1" applyFont="1" applyAlignment="1">
      <alignment horizontal="justify" vertical="center"/>
    </xf>
    <xf numFmtId="0" fontId="5" fillId="0" borderId="0" xfId="1" applyFont="1" applyAlignment="1">
      <alignment vertical="center"/>
    </xf>
    <xf numFmtId="176" fontId="6" fillId="0" borderId="0" xfId="1" applyNumberFormat="1" applyFont="1" applyAlignment="1">
      <alignment horizontal="left" vertical="center" wrapText="1"/>
    </xf>
    <xf numFmtId="176" fontId="6" fillId="0" borderId="1" xfId="1" applyNumberFormat="1" applyFont="1" applyBorder="1" applyAlignment="1">
      <alignment horizontal="left" vertical="center" wrapText="1"/>
    </xf>
    <xf numFmtId="0" fontId="6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176" fontId="5" fillId="0" borderId="0" xfId="1" applyNumberFormat="1" applyFont="1" applyAlignment="1">
      <alignment horizontal="right" vertical="center"/>
    </xf>
    <xf numFmtId="0" fontId="4" fillId="0" borderId="2" xfId="1" applyFont="1" applyBorder="1" applyAlignment="1">
      <alignment horizontal="justify" vertical="center" wrapText="1"/>
    </xf>
    <xf numFmtId="176" fontId="4" fillId="0" borderId="3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 wrapText="1"/>
    </xf>
    <xf numFmtId="176" fontId="4" fillId="0" borderId="5" xfId="1" applyNumberFormat="1" applyFont="1" applyBorder="1" applyAlignment="1">
      <alignment horizontal="center" vertical="center" wrapText="1"/>
    </xf>
    <xf numFmtId="176" fontId="5" fillId="0" borderId="6" xfId="1" applyNumberFormat="1" applyFont="1" applyBorder="1" applyAlignment="1">
      <alignment horizontal="centerContinuous" vertical="center" wrapText="1"/>
    </xf>
    <xf numFmtId="178" fontId="5" fillId="0" borderId="0" xfId="1" applyNumberFormat="1" applyFont="1" applyAlignment="1">
      <alignment vertical="center"/>
    </xf>
    <xf numFmtId="0" fontId="6" fillId="0" borderId="7" xfId="1" applyFont="1" applyBorder="1" applyAlignment="1">
      <alignment horizontal="justify" vertical="center" wrapText="1"/>
    </xf>
    <xf numFmtId="0" fontId="6" fillId="0" borderId="8" xfId="1" applyFont="1" applyBorder="1" applyAlignment="1">
      <alignment horizontal="justify" vertical="center" wrapText="1"/>
    </xf>
    <xf numFmtId="177" fontId="6" fillId="0" borderId="8" xfId="1" applyNumberFormat="1" applyFont="1" applyBorder="1" applyAlignment="1">
      <alignment vertical="center"/>
    </xf>
    <xf numFmtId="177" fontId="6" fillId="0" borderId="9" xfId="1" applyNumberFormat="1" applyFont="1" applyBorder="1" applyAlignment="1">
      <alignment vertical="center"/>
    </xf>
    <xf numFmtId="177" fontId="6" fillId="0" borderId="10" xfId="1" applyNumberFormat="1" applyFont="1" applyBorder="1" applyAlignment="1">
      <alignment vertical="center"/>
    </xf>
    <xf numFmtId="177" fontId="6" fillId="0" borderId="0" xfId="1" applyNumberFormat="1" applyFont="1" applyAlignment="1">
      <alignment vertical="center"/>
    </xf>
    <xf numFmtId="177" fontId="6" fillId="0" borderId="11" xfId="1" applyNumberFormat="1" applyFont="1" applyBorder="1" applyAlignment="1">
      <alignment vertical="center"/>
    </xf>
    <xf numFmtId="0" fontId="6" fillId="0" borderId="0" xfId="1" applyFont="1" applyAlignment="1">
      <alignment horizontal="justify" vertical="center" wrapText="1"/>
    </xf>
    <xf numFmtId="178" fontId="6" fillId="0" borderId="0" xfId="1" applyNumberFormat="1" applyFont="1" applyAlignment="1">
      <alignment vertical="center"/>
    </xf>
    <xf numFmtId="0" fontId="6" fillId="0" borderId="12" xfId="1" applyFont="1" applyBorder="1" applyAlignment="1">
      <alignment horizontal="justify" vertical="center" wrapText="1"/>
    </xf>
    <xf numFmtId="177" fontId="6" fillId="0" borderId="13" xfId="1" applyNumberFormat="1" applyFont="1" applyBorder="1" applyAlignment="1">
      <alignment vertical="center"/>
    </xf>
    <xf numFmtId="0" fontId="6" fillId="0" borderId="12" xfId="1" applyFont="1" applyBorder="1" applyAlignment="1">
      <alignment horizontal="left" vertical="center" wrapText="1"/>
    </xf>
    <xf numFmtId="177" fontId="6" fillId="0" borderId="10" xfId="1" applyNumberFormat="1" applyFont="1" applyBorder="1" applyAlignment="1">
      <alignment horizontal="right" vertical="center"/>
    </xf>
    <xf numFmtId="177" fontId="6" fillId="0" borderId="0" xfId="1" applyNumberFormat="1" applyFont="1" applyAlignment="1">
      <alignment horizontal="left" vertical="center"/>
    </xf>
    <xf numFmtId="176" fontId="6" fillId="0" borderId="0" xfId="1" applyNumberFormat="1" applyFont="1" applyAlignment="1">
      <alignment vertical="center"/>
    </xf>
    <xf numFmtId="177" fontId="6" fillId="0" borderId="11" xfId="1" applyNumberFormat="1" applyFont="1" applyBorder="1" applyAlignment="1">
      <alignment horizontal="left" vertical="center"/>
    </xf>
    <xf numFmtId="0" fontId="6" fillId="0" borderId="14" xfId="1" applyFont="1" applyBorder="1" applyAlignment="1">
      <alignment horizontal="justify" vertical="center" wrapText="1"/>
    </xf>
    <xf numFmtId="177" fontId="6" fillId="0" borderId="14" xfId="1" applyNumberFormat="1" applyFont="1" applyBorder="1" applyAlignment="1">
      <alignment vertical="center"/>
    </xf>
    <xf numFmtId="177" fontId="6" fillId="0" borderId="15" xfId="1" applyNumberFormat="1" applyFont="1" applyBorder="1" applyAlignment="1">
      <alignment vertical="center"/>
    </xf>
    <xf numFmtId="176" fontId="6" fillId="0" borderId="14" xfId="1" applyNumberFormat="1" applyFont="1" applyBorder="1" applyAlignment="1">
      <alignment vertical="center"/>
    </xf>
    <xf numFmtId="177" fontId="6" fillId="0" borderId="16" xfId="1" applyNumberFormat="1" applyFont="1" applyBorder="1" applyAlignment="1">
      <alignment vertical="center"/>
    </xf>
    <xf numFmtId="177" fontId="6" fillId="0" borderId="13" xfId="1" applyNumberFormat="1" applyFont="1" applyBorder="1" applyAlignment="1">
      <alignment horizontal="left" vertical="center"/>
    </xf>
    <xf numFmtId="177" fontId="6" fillId="0" borderId="0" xfId="1" applyNumberFormat="1" applyFont="1" applyAlignment="1">
      <alignment horizontal="right" vertical="center"/>
    </xf>
    <xf numFmtId="176" fontId="6" fillId="0" borderId="13" xfId="1" applyNumberFormat="1" applyFont="1" applyBorder="1" applyAlignment="1">
      <alignment horizontal="left" vertical="center" wrapText="1"/>
    </xf>
    <xf numFmtId="176" fontId="6" fillId="0" borderId="11" xfId="1" applyNumberFormat="1" applyFont="1" applyBorder="1" applyAlignment="1">
      <alignment horizontal="left" vertical="center" wrapText="1"/>
    </xf>
    <xf numFmtId="0" fontId="6" fillId="0" borderId="17" xfId="1" applyFont="1" applyBorder="1" applyAlignment="1">
      <alignment horizontal="justify" vertical="center" wrapText="1"/>
    </xf>
    <xf numFmtId="0" fontId="6" fillId="0" borderId="18" xfId="1" applyFont="1" applyBorder="1" applyAlignment="1">
      <alignment horizontal="justify" vertical="center" wrapText="1"/>
    </xf>
    <xf numFmtId="177" fontId="6" fillId="0" borderId="19" xfId="1" applyNumberFormat="1" applyFont="1" applyBorder="1" applyAlignment="1">
      <alignment vertical="center"/>
    </xf>
    <xf numFmtId="177" fontId="6" fillId="0" borderId="20" xfId="1" applyNumberFormat="1" applyFont="1" applyBorder="1" applyAlignment="1">
      <alignment vertical="center"/>
    </xf>
    <xf numFmtId="0" fontId="4" fillId="0" borderId="21" xfId="1" applyFont="1" applyBorder="1" applyAlignment="1">
      <alignment horizontal="center" vertical="center" wrapText="1"/>
    </xf>
    <xf numFmtId="0" fontId="7" fillId="0" borderId="0" xfId="1" applyFont="1" applyAlignment="1">
      <alignment horizontal="centerContinuous" vertical="center"/>
    </xf>
    <xf numFmtId="0" fontId="8" fillId="0" borderId="0" xfId="1" applyFont="1" applyAlignment="1">
      <alignment horizontal="centerContinuous" vertical="center"/>
    </xf>
    <xf numFmtId="0" fontId="8" fillId="0" borderId="0" xfId="1" applyFont="1" applyAlignment="1">
      <alignment vertical="center"/>
    </xf>
    <xf numFmtId="178" fontId="8" fillId="0" borderId="0" xfId="1" applyNumberFormat="1" applyFont="1" applyAlignment="1">
      <alignment horizontal="centerContinuous" vertical="center"/>
    </xf>
    <xf numFmtId="176" fontId="6" fillId="0" borderId="18" xfId="1" applyNumberFormat="1" applyFont="1" applyBorder="1" applyAlignment="1">
      <alignment vertical="center"/>
    </xf>
    <xf numFmtId="176" fontId="9" fillId="0" borderId="0" xfId="1" applyNumberFormat="1" applyFont="1" applyAlignment="1">
      <alignment horizontal="right" vertical="center"/>
    </xf>
    <xf numFmtId="176" fontId="6" fillId="0" borderId="15" xfId="1" applyNumberFormat="1" applyFont="1" applyBorder="1" applyAlignment="1">
      <alignment vertical="center"/>
    </xf>
    <xf numFmtId="177" fontId="6" fillId="0" borderId="18" xfId="1" applyNumberFormat="1" applyFont="1" applyBorder="1" applyAlignment="1">
      <alignment vertical="center"/>
    </xf>
    <xf numFmtId="0" fontId="6" fillId="0" borderId="0" xfId="1" applyFont="1" applyAlignment="1">
      <alignment horizontal="center" vertical="center" wrapText="1"/>
    </xf>
    <xf numFmtId="3" fontId="6" fillId="0" borderId="0" xfId="1" applyNumberFormat="1" applyFont="1" applyAlignment="1">
      <alignment vertical="center"/>
    </xf>
    <xf numFmtId="177" fontId="6" fillId="0" borderId="23" xfId="1" applyNumberFormat="1" applyFont="1" applyBorder="1" applyAlignment="1">
      <alignment horizontal="left" vertical="center"/>
    </xf>
    <xf numFmtId="0" fontId="10" fillId="0" borderId="0" xfId="1" applyFont="1" applyAlignment="1">
      <alignment horizontal="justify" vertical="center"/>
    </xf>
    <xf numFmtId="176" fontId="10" fillId="0" borderId="0" xfId="1" applyNumberFormat="1" applyFont="1" applyAlignment="1">
      <alignment horizontal="right" vertical="center"/>
    </xf>
    <xf numFmtId="0" fontId="6" fillId="0" borderId="24" xfId="1" applyFont="1" applyBorder="1" applyAlignment="1">
      <alignment horizontal="justify" vertical="center" wrapText="1"/>
    </xf>
    <xf numFmtId="178" fontId="6" fillId="0" borderId="25" xfId="1" applyNumberFormat="1" applyFont="1" applyBorder="1" applyAlignment="1">
      <alignment horizontal="left" vertical="center" wrapText="1"/>
    </xf>
    <xf numFmtId="37" fontId="11" fillId="0" borderId="10" xfId="0" applyFont="1" applyBorder="1" applyAlignment="1">
      <alignment vertical="center"/>
    </xf>
    <xf numFmtId="37" fontId="12" fillId="0" borderId="0" xfId="0" applyFont="1" applyAlignment="1">
      <alignment vertical="center"/>
    </xf>
    <xf numFmtId="37" fontId="0" fillId="0" borderId="0" xfId="0" applyAlignment="1">
      <alignment vertical="center"/>
    </xf>
    <xf numFmtId="37" fontId="0" fillId="0" borderId="0" xfId="0" applyAlignment="1">
      <alignment horizontal="left" vertical="top"/>
    </xf>
    <xf numFmtId="0" fontId="13" fillId="0" borderId="0" xfId="1" applyFont="1" applyAlignment="1">
      <alignment vertical="center"/>
    </xf>
    <xf numFmtId="37" fontId="14" fillId="0" borderId="0" xfId="0" applyFont="1" applyAlignment="1">
      <alignment horizontal="left" vertical="center"/>
    </xf>
    <xf numFmtId="178" fontId="6" fillId="0" borderId="0" xfId="1" applyNumberFormat="1" applyFont="1" applyAlignment="1">
      <alignment horizontal="left" vertical="center" wrapText="1"/>
    </xf>
    <xf numFmtId="178" fontId="5" fillId="0" borderId="25" xfId="1" applyNumberFormat="1" applyFont="1" applyBorder="1" applyAlignment="1">
      <alignment horizontal="left" vertical="center"/>
    </xf>
    <xf numFmtId="178" fontId="6" fillId="0" borderId="25" xfId="1" applyNumberFormat="1" applyFont="1" applyBorder="1" applyAlignment="1">
      <alignment horizontal="left" vertical="center"/>
    </xf>
    <xf numFmtId="178" fontId="6" fillId="0" borderId="0" xfId="1" applyNumberFormat="1" applyFont="1" applyAlignment="1">
      <alignment horizontal="left" vertical="center"/>
    </xf>
    <xf numFmtId="37" fontId="5" fillId="0" borderId="25" xfId="0" applyFont="1" applyBorder="1" applyAlignment="1">
      <alignment horizontal="left" vertical="center"/>
    </xf>
    <xf numFmtId="37" fontId="0" fillId="0" borderId="0" xfId="0" applyAlignment="1">
      <alignment horizontal="left" vertical="center"/>
    </xf>
    <xf numFmtId="177" fontId="6" fillId="0" borderId="25" xfId="1" applyNumberFormat="1" applyFont="1" applyBorder="1" applyAlignment="1">
      <alignment horizontal="right" vertical="center"/>
    </xf>
    <xf numFmtId="0" fontId="6" fillId="0" borderId="25" xfId="1" applyFont="1" applyBorder="1" applyAlignment="1">
      <alignment horizontal="justify" vertical="center"/>
    </xf>
    <xf numFmtId="178" fontId="6" fillId="0" borderId="25" xfId="1" applyNumberFormat="1" applyFont="1" applyBorder="1" applyAlignment="1">
      <alignment horizontal="left" vertical="top"/>
    </xf>
    <xf numFmtId="37" fontId="11" fillId="0" borderId="25" xfId="0" applyFont="1" applyBorder="1" applyAlignment="1">
      <alignment horizontal="left" vertical="top"/>
    </xf>
    <xf numFmtId="37" fontId="11" fillId="0" borderId="25" xfId="0" applyFont="1" applyBorder="1" applyAlignment="1">
      <alignment horizontal="left" vertical="center"/>
    </xf>
    <xf numFmtId="178" fontId="6" fillId="0" borderId="11" xfId="1" applyNumberFormat="1" applyFont="1" applyBorder="1" applyAlignment="1">
      <alignment horizontal="left" vertical="center"/>
    </xf>
    <xf numFmtId="178" fontId="6" fillId="0" borderId="16" xfId="1" applyNumberFormat="1" applyFont="1" applyBorder="1" applyAlignment="1">
      <alignment horizontal="left" vertical="center"/>
    </xf>
    <xf numFmtId="178" fontId="5" fillId="0" borderId="11" xfId="1" applyNumberFormat="1" applyFont="1" applyBorder="1" applyAlignment="1">
      <alignment horizontal="left" vertical="center"/>
    </xf>
    <xf numFmtId="178" fontId="6" fillId="0" borderId="11" xfId="1" applyNumberFormat="1" applyFont="1" applyBorder="1" applyAlignment="1">
      <alignment horizontal="left" vertical="top"/>
    </xf>
    <xf numFmtId="37" fontId="11" fillId="0" borderId="11" xfId="0" applyFont="1" applyBorder="1" applyAlignment="1">
      <alignment horizontal="left" vertical="top"/>
    </xf>
    <xf numFmtId="37" fontId="5" fillId="0" borderId="11" xfId="0" applyFont="1" applyBorder="1" applyAlignment="1">
      <alignment horizontal="left" vertical="center"/>
    </xf>
    <xf numFmtId="37" fontId="11" fillId="0" borderId="11" xfId="0" applyFont="1" applyBorder="1" applyAlignment="1">
      <alignment horizontal="left" vertical="center"/>
    </xf>
    <xf numFmtId="178" fontId="6" fillId="0" borderId="28" xfId="1" applyNumberFormat="1" applyFont="1" applyBorder="1" applyAlignment="1">
      <alignment horizontal="left" vertical="center"/>
    </xf>
    <xf numFmtId="178" fontId="6" fillId="0" borderId="20" xfId="1" applyNumberFormat="1" applyFont="1" applyBorder="1" applyAlignment="1">
      <alignment horizontal="left" vertical="center"/>
    </xf>
    <xf numFmtId="0" fontId="10" fillId="0" borderId="0" xfId="1" applyFont="1" applyAlignment="1">
      <alignment vertical="center"/>
    </xf>
    <xf numFmtId="0" fontId="16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 wrapText="1"/>
    </xf>
    <xf numFmtId="37" fontId="17" fillId="0" borderId="0" xfId="0" applyFont="1" applyAlignment="1">
      <alignment vertical="center"/>
    </xf>
    <xf numFmtId="178" fontId="10" fillId="0" borderId="0" xfId="1" applyNumberFormat="1" applyFont="1" applyAlignment="1">
      <alignment horizontal="left" vertical="top"/>
    </xf>
    <xf numFmtId="37" fontId="15" fillId="0" borderId="0" xfId="0" applyFont="1" applyAlignment="1">
      <alignment horizontal="left" vertical="top"/>
    </xf>
    <xf numFmtId="0" fontId="18" fillId="0" borderId="0" xfId="1" applyFont="1" applyAlignment="1">
      <alignment vertical="center"/>
    </xf>
    <xf numFmtId="176" fontId="6" fillId="2" borderId="0" xfId="1" applyNumberFormat="1" applyFont="1" applyFill="1" applyAlignment="1">
      <alignment vertical="center"/>
    </xf>
    <xf numFmtId="0" fontId="4" fillId="0" borderId="0" xfId="1" applyFont="1" applyAlignment="1">
      <alignment vertical="center"/>
    </xf>
    <xf numFmtId="37" fontId="16" fillId="0" borderId="25" xfId="0" applyFont="1" applyBorder="1" applyAlignment="1">
      <alignment horizontal="left" vertical="top"/>
    </xf>
    <xf numFmtId="176" fontId="6" fillId="0" borderId="0" xfId="1" applyNumberFormat="1" applyFont="1" applyAlignment="1">
      <alignment horizontal="right" vertical="center" wrapText="1"/>
    </xf>
    <xf numFmtId="178" fontId="6" fillId="2" borderId="0" xfId="1" applyNumberFormat="1" applyFont="1" applyFill="1" applyAlignment="1">
      <alignment vertical="center"/>
    </xf>
    <xf numFmtId="178" fontId="6" fillId="0" borderId="26" xfId="1" applyNumberFormat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37" fontId="11" fillId="0" borderId="0" xfId="0" applyFont="1" applyAlignment="1">
      <alignment horizontal="left" vertical="center"/>
    </xf>
    <xf numFmtId="37" fontId="0" fillId="0" borderId="0" xfId="0" applyAlignment="1">
      <alignment horizontal="left" vertical="center"/>
    </xf>
    <xf numFmtId="176" fontId="4" fillId="0" borderId="0" xfId="1" applyNumberFormat="1" applyFont="1" applyAlignment="1">
      <alignment horizontal="center" vertical="center"/>
    </xf>
    <xf numFmtId="0" fontId="4" fillId="0" borderId="22" xfId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center" vertical="center" wrapText="1"/>
    </xf>
    <xf numFmtId="37" fontId="11" fillId="0" borderId="3" xfId="0" applyFont="1" applyBorder="1" applyAlignment="1">
      <alignment horizontal="center" vertical="center" wrapText="1"/>
    </xf>
    <xf numFmtId="37" fontId="11" fillId="0" borderId="6" xfId="0" applyFont="1" applyBorder="1" applyAlignment="1">
      <alignment horizontal="center" vertical="center" wrapText="1"/>
    </xf>
    <xf numFmtId="0" fontId="10" fillId="0" borderId="25" xfId="1" applyFont="1" applyBorder="1" applyAlignment="1">
      <alignment horizontal="left" vertical="top" wrapText="1"/>
    </xf>
    <xf numFmtId="37" fontId="15" fillId="0" borderId="25" xfId="0" applyFont="1" applyBorder="1" applyAlignment="1">
      <alignment horizontal="left" vertical="top" wrapText="1"/>
    </xf>
    <xf numFmtId="37" fontId="0" fillId="0" borderId="25" xfId="0" applyBorder="1" applyAlignment="1">
      <alignment horizontal="left" vertical="top" wrapText="1"/>
    </xf>
    <xf numFmtId="37" fontId="10" fillId="0" borderId="25" xfId="0" applyFont="1" applyBorder="1" applyAlignment="1">
      <alignment horizontal="left" vertical="top" wrapText="1" shrinkToFit="1"/>
    </xf>
    <xf numFmtId="37" fontId="12" fillId="0" borderId="25" xfId="0" applyFont="1" applyBorder="1" applyAlignment="1">
      <alignment horizontal="left" vertical="top" wrapText="1"/>
    </xf>
  </cellXfs>
  <cellStyles count="3">
    <cellStyle name="標準" xfId="0" builtinId="0"/>
    <cellStyle name="標準_07 4 23新H18村井奨学財団決算書 19.5.1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9"/>
  <sheetViews>
    <sheetView tabSelected="1" zoomScale="80" zoomScaleNormal="80" zoomScaleSheetLayoutView="80" zoomScalePageLayoutView="80" workbookViewId="0">
      <selection activeCell="B2" sqref="B2"/>
    </sheetView>
  </sheetViews>
  <sheetFormatPr defaultColWidth="7.19921875" defaultRowHeight="13.5" x14ac:dyDescent="0.35"/>
  <cols>
    <col min="1" max="1" width="37" style="2" customWidth="1"/>
    <col min="2" max="2" width="2.5" style="2" customWidth="1"/>
    <col min="3" max="3" width="10.3984375" style="7" customWidth="1"/>
    <col min="4" max="4" width="2.69921875" style="7" customWidth="1"/>
    <col min="5" max="5" width="2.5" style="2" customWidth="1"/>
    <col min="6" max="6" width="9.3984375" style="7" customWidth="1"/>
    <col min="7" max="7" width="2.69921875" style="7" customWidth="1"/>
    <col min="8" max="8" width="2.3984375" style="7" customWidth="1"/>
    <col min="9" max="9" width="10" style="7" customWidth="1"/>
    <col min="10" max="10" width="4.69921875" style="7" customWidth="1"/>
    <col min="11" max="11" width="2.5" style="14" customWidth="1"/>
    <col min="12" max="12" width="9.69921875" style="14" customWidth="1"/>
    <col min="13" max="13" width="3.3984375" style="14" customWidth="1"/>
    <col min="14" max="14" width="17.09765625" style="2" customWidth="1"/>
    <col min="15" max="16384" width="7.19921875" style="2"/>
  </cols>
  <sheetData>
    <row r="1" spans="1:14" ht="23.25" customHeight="1" x14ac:dyDescent="0.35">
      <c r="A1" s="5" t="s">
        <v>86</v>
      </c>
    </row>
    <row r="2" spans="1:14" s="47" customFormat="1" ht="28.5" customHeight="1" x14ac:dyDescent="0.35">
      <c r="A2" s="45" t="s">
        <v>93</v>
      </c>
      <c r="B2" s="46"/>
      <c r="C2" s="46"/>
      <c r="D2" s="46"/>
      <c r="E2" s="46"/>
      <c r="F2" s="46"/>
      <c r="G2" s="46"/>
      <c r="H2" s="46"/>
      <c r="I2" s="46"/>
      <c r="J2" s="46"/>
      <c r="K2" s="48"/>
      <c r="L2" s="48"/>
      <c r="M2" s="48"/>
      <c r="N2" s="88"/>
    </row>
    <row r="3" spans="1:14" ht="19.5" customHeight="1" x14ac:dyDescent="0.35">
      <c r="A3" s="102" t="s">
        <v>87</v>
      </c>
      <c r="B3" s="102"/>
      <c r="C3" s="102"/>
      <c r="D3" s="102"/>
      <c r="E3" s="102"/>
      <c r="F3" s="102"/>
      <c r="G3" s="102"/>
      <c r="H3" s="102"/>
      <c r="I3" s="102"/>
      <c r="J3" s="102"/>
      <c r="K3" s="6"/>
      <c r="L3" s="6"/>
      <c r="M3" s="6"/>
    </row>
    <row r="4" spans="1:14" ht="15" thickBot="1" x14ac:dyDescent="0.4">
      <c r="A4" s="56"/>
      <c r="B4" s="1"/>
      <c r="E4" s="1"/>
      <c r="F4" s="57"/>
      <c r="I4" s="103"/>
      <c r="J4" s="103"/>
      <c r="K4" s="2"/>
      <c r="L4" s="103" t="s">
        <v>72</v>
      </c>
      <c r="M4" s="103"/>
    </row>
    <row r="5" spans="1:14" ht="34.5" customHeight="1" x14ac:dyDescent="0.35">
      <c r="A5" s="44" t="s">
        <v>26</v>
      </c>
      <c r="B5" s="8"/>
      <c r="C5" s="9" t="s">
        <v>89</v>
      </c>
      <c r="D5" s="10"/>
      <c r="E5" s="8"/>
      <c r="F5" s="9" t="s">
        <v>88</v>
      </c>
      <c r="G5" s="10"/>
      <c r="H5" s="12"/>
      <c r="I5" s="11" t="s">
        <v>85</v>
      </c>
      <c r="J5" s="13"/>
      <c r="K5" s="104" t="s">
        <v>90</v>
      </c>
      <c r="L5" s="105"/>
      <c r="M5" s="106"/>
      <c r="N5" s="86"/>
    </row>
    <row r="6" spans="1:14" s="5" customFormat="1" ht="21.75" customHeight="1" x14ac:dyDescent="0.35">
      <c r="A6" s="15" t="s">
        <v>2</v>
      </c>
      <c r="B6" s="16"/>
      <c r="C6" s="17"/>
      <c r="D6" s="18"/>
      <c r="E6" s="16"/>
      <c r="F6" s="17"/>
      <c r="G6" s="18"/>
      <c r="H6" s="19"/>
      <c r="I6" s="20"/>
      <c r="J6" s="21"/>
      <c r="K6" s="68"/>
      <c r="L6" s="69"/>
      <c r="M6" s="77"/>
    </row>
    <row r="7" spans="1:14" s="5" customFormat="1" ht="21.75" customHeight="1" x14ac:dyDescent="0.35">
      <c r="A7" s="24" t="s">
        <v>3</v>
      </c>
      <c r="B7" s="22"/>
      <c r="C7" s="20" t="s">
        <v>8</v>
      </c>
      <c r="D7" s="25"/>
      <c r="E7" s="22"/>
      <c r="F7" s="20" t="s">
        <v>8</v>
      </c>
      <c r="G7" s="25"/>
      <c r="H7" s="19"/>
      <c r="I7" s="20"/>
      <c r="J7" s="21"/>
      <c r="K7" s="68"/>
      <c r="L7" s="69"/>
      <c r="M7" s="77"/>
    </row>
    <row r="8" spans="1:14" s="5" customFormat="1" ht="21.75" customHeight="1" x14ac:dyDescent="0.35">
      <c r="A8" s="24" t="s">
        <v>24</v>
      </c>
      <c r="B8" s="22"/>
      <c r="C8" s="20"/>
      <c r="D8" s="25"/>
      <c r="E8" s="22"/>
      <c r="F8" s="20"/>
      <c r="G8" s="25"/>
      <c r="H8" s="19"/>
      <c r="I8" s="20"/>
      <c r="J8" s="21"/>
      <c r="K8" s="68"/>
      <c r="L8" s="69"/>
      <c r="M8" s="77"/>
    </row>
    <row r="9" spans="1:14" s="5" customFormat="1" ht="21.75" customHeight="1" x14ac:dyDescent="0.35">
      <c r="A9" s="26" t="s">
        <v>4</v>
      </c>
      <c r="B9" s="27" t="s">
        <v>9</v>
      </c>
      <c r="C9" s="54">
        <v>6800</v>
      </c>
      <c r="D9" s="28" t="s">
        <v>10</v>
      </c>
      <c r="E9" s="27" t="s">
        <v>1</v>
      </c>
      <c r="F9" s="29">
        <v>8733</v>
      </c>
      <c r="G9" s="28" t="s">
        <v>10</v>
      </c>
      <c r="H9" s="27" t="s">
        <v>9</v>
      </c>
      <c r="I9" s="29">
        <f t="shared" ref="I9:I64" si="0">C9-F9</f>
        <v>-1933</v>
      </c>
      <c r="J9" s="30" t="s">
        <v>10</v>
      </c>
      <c r="K9" s="72" t="s">
        <v>1</v>
      </c>
      <c r="L9" s="29">
        <v>10550</v>
      </c>
      <c r="M9" s="30" t="s">
        <v>10</v>
      </c>
    </row>
    <row r="10" spans="1:14" s="5" customFormat="1" ht="21.75" customHeight="1" x14ac:dyDescent="0.35">
      <c r="A10" s="24" t="s">
        <v>75</v>
      </c>
      <c r="B10" s="22"/>
      <c r="C10" s="54">
        <v>6800</v>
      </c>
      <c r="D10" s="25"/>
      <c r="E10" s="22"/>
      <c r="F10" s="29">
        <v>8733</v>
      </c>
      <c r="G10" s="25"/>
      <c r="H10" s="19"/>
      <c r="I10" s="29">
        <f t="shared" si="0"/>
        <v>-1933</v>
      </c>
      <c r="J10" s="21"/>
      <c r="K10" s="73"/>
      <c r="L10" s="29">
        <v>10550</v>
      </c>
      <c r="M10" s="21"/>
      <c r="N10" s="92"/>
    </row>
    <row r="11" spans="1:14" s="5" customFormat="1" ht="21.75" customHeight="1" x14ac:dyDescent="0.35">
      <c r="A11" s="26" t="s">
        <v>71</v>
      </c>
      <c r="B11" s="27" t="s">
        <v>9</v>
      </c>
      <c r="C11" s="54">
        <v>9900</v>
      </c>
      <c r="D11" s="28" t="s">
        <v>10</v>
      </c>
      <c r="E11" s="27" t="s">
        <v>1</v>
      </c>
      <c r="F11" s="29">
        <v>13557</v>
      </c>
      <c r="G11" s="28" t="s">
        <v>10</v>
      </c>
      <c r="H11" s="27" t="s">
        <v>9</v>
      </c>
      <c r="I11" s="29">
        <f t="shared" si="0"/>
        <v>-3657</v>
      </c>
      <c r="J11" s="30" t="s">
        <v>10</v>
      </c>
      <c r="K11" s="72" t="s">
        <v>1</v>
      </c>
      <c r="L11" s="29">
        <v>8038</v>
      </c>
      <c r="M11" s="30" t="s">
        <v>10</v>
      </c>
      <c r="N11" s="107"/>
    </row>
    <row r="12" spans="1:14" s="5" customFormat="1" ht="21.75" customHeight="1" x14ac:dyDescent="0.35">
      <c r="A12" s="24" t="s">
        <v>76</v>
      </c>
      <c r="B12" s="22"/>
      <c r="C12" s="54">
        <v>9900</v>
      </c>
      <c r="D12" s="25"/>
      <c r="E12" s="22"/>
      <c r="F12" s="29">
        <v>13557</v>
      </c>
      <c r="G12" s="25"/>
      <c r="H12" s="19"/>
      <c r="I12" s="29">
        <f>C12-F12</f>
        <v>-3657</v>
      </c>
      <c r="J12" s="21"/>
      <c r="K12" s="73"/>
      <c r="L12" s="29">
        <v>8038</v>
      </c>
      <c r="M12" s="21"/>
      <c r="N12" s="108"/>
    </row>
    <row r="13" spans="1:14" s="5" customFormat="1" ht="21.75" customHeight="1" x14ac:dyDescent="0.35">
      <c r="A13" s="26" t="s">
        <v>74</v>
      </c>
      <c r="B13" s="27" t="s">
        <v>9</v>
      </c>
      <c r="C13" s="54">
        <f>C14</f>
        <v>0</v>
      </c>
      <c r="D13" s="28" t="s">
        <v>10</v>
      </c>
      <c r="E13" s="27" t="s">
        <v>1</v>
      </c>
      <c r="F13" s="29">
        <f>F14</f>
        <v>0</v>
      </c>
      <c r="G13" s="28" t="s">
        <v>10</v>
      </c>
      <c r="H13" s="27" t="s">
        <v>9</v>
      </c>
      <c r="I13" s="29">
        <f t="shared" si="0"/>
        <v>0</v>
      </c>
      <c r="J13" s="30" t="s">
        <v>10</v>
      </c>
      <c r="K13" s="72" t="s">
        <v>1</v>
      </c>
      <c r="L13" s="29">
        <f>L14</f>
        <v>0</v>
      </c>
      <c r="M13" s="30" t="s">
        <v>10</v>
      </c>
      <c r="N13" s="108"/>
    </row>
    <row r="14" spans="1:14" s="5" customFormat="1" ht="21.75" customHeight="1" x14ac:dyDescent="0.35">
      <c r="A14" s="24" t="s">
        <v>77</v>
      </c>
      <c r="B14" s="22"/>
      <c r="C14" s="54">
        <v>0</v>
      </c>
      <c r="D14" s="25"/>
      <c r="E14" s="22"/>
      <c r="F14" s="29">
        <v>0</v>
      </c>
      <c r="G14" s="25"/>
      <c r="H14" s="19"/>
      <c r="I14" s="29">
        <f t="shared" si="0"/>
        <v>0</v>
      </c>
      <c r="J14" s="21"/>
      <c r="K14" s="73"/>
      <c r="L14" s="29">
        <v>0</v>
      </c>
      <c r="M14" s="21"/>
      <c r="N14" s="108"/>
    </row>
    <row r="15" spans="1:14" s="5" customFormat="1" ht="21.75" customHeight="1" x14ac:dyDescent="0.35">
      <c r="A15" s="26" t="s">
        <v>79</v>
      </c>
      <c r="B15" s="27" t="s">
        <v>1</v>
      </c>
      <c r="C15" s="54">
        <f>C16</f>
        <v>0</v>
      </c>
      <c r="D15" s="36" t="s">
        <v>11</v>
      </c>
      <c r="E15" s="27" t="s">
        <v>1</v>
      </c>
      <c r="F15" s="29">
        <f>F16</f>
        <v>0</v>
      </c>
      <c r="G15" s="36" t="s">
        <v>10</v>
      </c>
      <c r="H15" s="27" t="s">
        <v>1</v>
      </c>
      <c r="I15" s="29">
        <f>I16</f>
        <v>0</v>
      </c>
      <c r="J15" s="30" t="s">
        <v>11</v>
      </c>
      <c r="K15" s="72" t="s">
        <v>1</v>
      </c>
      <c r="L15" s="29">
        <v>0</v>
      </c>
      <c r="M15" s="30" t="s">
        <v>10</v>
      </c>
      <c r="N15" s="108"/>
    </row>
    <row r="16" spans="1:14" s="5" customFormat="1" ht="21.75" customHeight="1" x14ac:dyDescent="0.35">
      <c r="A16" s="24" t="s">
        <v>83</v>
      </c>
      <c r="B16" s="22"/>
      <c r="C16" s="54">
        <v>0</v>
      </c>
      <c r="D16" s="25"/>
      <c r="E16" s="22"/>
      <c r="F16" s="29">
        <v>0</v>
      </c>
      <c r="G16" s="25"/>
      <c r="H16" s="19"/>
      <c r="I16" s="29">
        <f t="shared" si="0"/>
        <v>0</v>
      </c>
      <c r="J16" s="21"/>
      <c r="K16" s="73"/>
      <c r="L16" s="29">
        <v>0</v>
      </c>
      <c r="M16" s="21"/>
      <c r="N16" s="108"/>
    </row>
    <row r="17" spans="1:14" s="5" customFormat="1" ht="21.75" customHeight="1" x14ac:dyDescent="0.35">
      <c r="A17" s="24" t="s">
        <v>80</v>
      </c>
      <c r="B17" s="27" t="s">
        <v>9</v>
      </c>
      <c r="C17" s="5">
        <f>C18+C19</f>
        <v>1</v>
      </c>
      <c r="D17" s="36" t="s">
        <v>10</v>
      </c>
      <c r="E17" s="27" t="s">
        <v>1</v>
      </c>
      <c r="F17" s="29">
        <f>SUM(F18:F19)</f>
        <v>1</v>
      </c>
      <c r="G17" s="36" t="s">
        <v>10</v>
      </c>
      <c r="H17" s="27" t="s">
        <v>9</v>
      </c>
      <c r="I17" s="29">
        <f t="shared" si="0"/>
        <v>0</v>
      </c>
      <c r="J17" s="30" t="s">
        <v>10</v>
      </c>
      <c r="K17" s="72" t="s">
        <v>1</v>
      </c>
      <c r="L17" s="29">
        <f>SUM(L18:L19)</f>
        <v>1</v>
      </c>
      <c r="M17" s="30" t="s">
        <v>10</v>
      </c>
      <c r="N17" s="108"/>
    </row>
    <row r="18" spans="1:14" s="5" customFormat="1" ht="21.75" customHeight="1" x14ac:dyDescent="0.35">
      <c r="A18" s="24" t="s">
        <v>39</v>
      </c>
      <c r="B18" s="22"/>
      <c r="C18" s="5">
        <v>1</v>
      </c>
      <c r="D18" s="25"/>
      <c r="E18" s="22"/>
      <c r="F18" s="29">
        <v>1</v>
      </c>
      <c r="G18" s="25"/>
      <c r="H18" s="20"/>
      <c r="I18" s="29">
        <f t="shared" si="0"/>
        <v>0</v>
      </c>
      <c r="J18" s="21"/>
      <c r="K18" s="68"/>
      <c r="L18" s="29">
        <v>1</v>
      </c>
      <c r="M18" s="77"/>
      <c r="N18" s="108"/>
    </row>
    <row r="19" spans="1:14" s="5" customFormat="1" ht="21.75" customHeight="1" x14ac:dyDescent="0.35">
      <c r="A19" s="24" t="s">
        <v>40</v>
      </c>
      <c r="B19" s="22"/>
      <c r="C19" s="5">
        <v>0</v>
      </c>
      <c r="D19" s="25"/>
      <c r="E19" s="22"/>
      <c r="F19" s="29">
        <v>0</v>
      </c>
      <c r="G19" s="25"/>
      <c r="H19" s="20"/>
      <c r="I19" s="29">
        <f t="shared" si="0"/>
        <v>0</v>
      </c>
      <c r="J19" s="21"/>
      <c r="K19" s="68"/>
      <c r="L19" s="29">
        <v>0</v>
      </c>
      <c r="M19" s="77"/>
      <c r="N19" s="109"/>
    </row>
    <row r="20" spans="1:14" s="5" customFormat="1" ht="21.75" customHeight="1" x14ac:dyDescent="0.35">
      <c r="A20" s="24" t="s">
        <v>28</v>
      </c>
      <c r="B20" s="31"/>
      <c r="C20" s="34">
        <f>C9+C11+C13+C15+C17</f>
        <v>16701</v>
      </c>
      <c r="D20" s="33"/>
      <c r="E20" s="31"/>
      <c r="F20" s="34">
        <f>F9+F11+F13+F15+F17</f>
        <v>22291</v>
      </c>
      <c r="G20" s="33"/>
      <c r="H20" s="32"/>
      <c r="I20" s="34">
        <f t="shared" si="0"/>
        <v>-5590</v>
      </c>
      <c r="J20" s="35"/>
      <c r="K20" s="98"/>
      <c r="L20" s="34">
        <f>L9+L11+L13+L15+L17</f>
        <v>18589</v>
      </c>
      <c r="M20" s="78"/>
    </row>
    <row r="21" spans="1:14" s="5" customFormat="1" ht="21.75" customHeight="1" x14ac:dyDescent="0.35">
      <c r="A21" s="24" t="s">
        <v>25</v>
      </c>
      <c r="B21" s="22"/>
      <c r="C21" s="29"/>
      <c r="D21" s="25"/>
      <c r="E21" s="22"/>
      <c r="F21" s="29"/>
      <c r="G21" s="25"/>
      <c r="H21" s="20"/>
      <c r="I21" s="29"/>
      <c r="J21" s="21"/>
      <c r="K21" s="68"/>
      <c r="L21" s="29"/>
      <c r="M21" s="77"/>
    </row>
    <row r="22" spans="1:14" s="5" customFormat="1" ht="21.75" customHeight="1" x14ac:dyDescent="0.35">
      <c r="A22" s="24" t="s">
        <v>5</v>
      </c>
      <c r="B22" s="27" t="s">
        <v>12</v>
      </c>
      <c r="C22" s="23">
        <f>C23+C24+C25+C26</f>
        <v>29536</v>
      </c>
      <c r="D22" s="36" t="s">
        <v>13</v>
      </c>
      <c r="E22" s="27" t="s">
        <v>1</v>
      </c>
      <c r="F22" s="29">
        <f>SUM(F23:F26)</f>
        <v>29311</v>
      </c>
      <c r="G22" s="36" t="s">
        <v>10</v>
      </c>
      <c r="H22" s="37" t="s">
        <v>12</v>
      </c>
      <c r="I22" s="29">
        <f t="shared" si="0"/>
        <v>225</v>
      </c>
      <c r="J22" s="30" t="s">
        <v>14</v>
      </c>
      <c r="K22" s="27" t="s">
        <v>1</v>
      </c>
      <c r="L22" s="29">
        <f>SUM(L23:L26)</f>
        <v>13458</v>
      </c>
      <c r="M22" s="30" t="s">
        <v>10</v>
      </c>
    </row>
    <row r="23" spans="1:14" s="5" customFormat="1" ht="21.75" customHeight="1" x14ac:dyDescent="0.35">
      <c r="A23" s="24" t="s">
        <v>49</v>
      </c>
      <c r="B23" s="37" t="s">
        <v>15</v>
      </c>
      <c r="C23" s="23">
        <v>15000</v>
      </c>
      <c r="D23" s="36" t="s">
        <v>16</v>
      </c>
      <c r="E23" s="37" t="s">
        <v>15</v>
      </c>
      <c r="F23" s="29">
        <v>12000</v>
      </c>
      <c r="G23" s="36" t="s">
        <v>16</v>
      </c>
      <c r="H23" s="37" t="s">
        <v>15</v>
      </c>
      <c r="I23" s="29">
        <f t="shared" si="0"/>
        <v>3000</v>
      </c>
      <c r="J23" s="30" t="s">
        <v>16</v>
      </c>
      <c r="K23" s="37" t="s">
        <v>15</v>
      </c>
      <c r="L23" s="29">
        <v>0</v>
      </c>
      <c r="M23" s="30" t="s">
        <v>16</v>
      </c>
      <c r="N23" s="92"/>
    </row>
    <row r="24" spans="1:14" s="5" customFormat="1" ht="21.75" customHeight="1" x14ac:dyDescent="0.35">
      <c r="A24" s="26" t="s">
        <v>50</v>
      </c>
      <c r="B24" s="37" t="s">
        <v>15</v>
      </c>
      <c r="C24" s="23">
        <v>20</v>
      </c>
      <c r="D24" s="36" t="s">
        <v>16</v>
      </c>
      <c r="E24" s="37" t="s">
        <v>15</v>
      </c>
      <c r="F24" s="29">
        <v>50</v>
      </c>
      <c r="G24" s="36" t="s">
        <v>16</v>
      </c>
      <c r="H24" s="37" t="s">
        <v>15</v>
      </c>
      <c r="I24" s="29">
        <f t="shared" si="0"/>
        <v>-30</v>
      </c>
      <c r="J24" s="30" t="s">
        <v>16</v>
      </c>
      <c r="K24" s="37" t="s">
        <v>15</v>
      </c>
      <c r="L24" s="29">
        <v>217</v>
      </c>
      <c r="M24" s="30" t="s">
        <v>16</v>
      </c>
      <c r="N24" s="87"/>
    </row>
    <row r="25" spans="1:14" s="5" customFormat="1" ht="21.75" customHeight="1" x14ac:dyDescent="0.35">
      <c r="A25" s="26" t="s">
        <v>48</v>
      </c>
      <c r="B25" s="37" t="s">
        <v>15</v>
      </c>
      <c r="C25" s="23">
        <v>500</v>
      </c>
      <c r="D25" s="36" t="s">
        <v>16</v>
      </c>
      <c r="E25" s="37" t="s">
        <v>15</v>
      </c>
      <c r="F25" s="29">
        <v>3000</v>
      </c>
      <c r="G25" s="36" t="s">
        <v>16</v>
      </c>
      <c r="H25" s="37" t="s">
        <v>15</v>
      </c>
      <c r="I25" s="29">
        <f t="shared" si="0"/>
        <v>-2500</v>
      </c>
      <c r="J25" s="30" t="s">
        <v>16</v>
      </c>
      <c r="K25" s="37" t="s">
        <v>15</v>
      </c>
      <c r="L25" s="29">
        <v>3680</v>
      </c>
      <c r="M25" s="30" t="s">
        <v>16</v>
      </c>
      <c r="N25" s="110"/>
    </row>
    <row r="26" spans="1:14" s="5" customFormat="1" ht="21.75" customHeight="1" x14ac:dyDescent="0.35">
      <c r="A26" s="26" t="s">
        <v>51</v>
      </c>
      <c r="B26" s="37" t="s">
        <v>15</v>
      </c>
      <c r="C26" s="23">
        <f>SUM(C27:C39)</f>
        <v>14016</v>
      </c>
      <c r="D26" s="36" t="s">
        <v>16</v>
      </c>
      <c r="E26" s="37" t="s">
        <v>15</v>
      </c>
      <c r="F26" s="29">
        <f>SUM(F27:F39)</f>
        <v>14261</v>
      </c>
      <c r="G26" s="36" t="s">
        <v>16</v>
      </c>
      <c r="H26" s="37" t="s">
        <v>15</v>
      </c>
      <c r="I26" s="29">
        <f t="shared" si="0"/>
        <v>-245</v>
      </c>
      <c r="J26" s="30" t="s">
        <v>16</v>
      </c>
      <c r="K26" s="37" t="s">
        <v>15</v>
      </c>
      <c r="L26" s="29">
        <f>SUM(L27:L39)</f>
        <v>9561</v>
      </c>
      <c r="M26" s="30" t="s">
        <v>16</v>
      </c>
      <c r="N26" s="111"/>
    </row>
    <row r="27" spans="1:14" s="5" customFormat="1" ht="21.75" customHeight="1" x14ac:dyDescent="0.35">
      <c r="A27" s="24" t="s">
        <v>73</v>
      </c>
      <c r="B27" s="37"/>
      <c r="C27" s="29">
        <v>2200</v>
      </c>
      <c r="D27" s="36"/>
      <c r="E27" s="37"/>
      <c r="F27" s="29">
        <v>3157</v>
      </c>
      <c r="G27" s="36"/>
      <c r="H27" s="37"/>
      <c r="I27" s="29">
        <f t="shared" si="0"/>
        <v>-957</v>
      </c>
      <c r="J27" s="30"/>
      <c r="K27" s="67"/>
      <c r="L27" s="29">
        <v>1649</v>
      </c>
      <c r="M27" s="79"/>
      <c r="N27" s="89"/>
    </row>
    <row r="28" spans="1:14" s="5" customFormat="1" ht="21.75" customHeight="1" x14ac:dyDescent="0.35">
      <c r="A28" s="24" t="s">
        <v>54</v>
      </c>
      <c r="B28" s="37"/>
      <c r="C28" s="29">
        <v>3800</v>
      </c>
      <c r="D28" s="36"/>
      <c r="E28" s="37"/>
      <c r="F28" s="29">
        <v>3331</v>
      </c>
      <c r="G28" s="36"/>
      <c r="H28" s="37"/>
      <c r="I28" s="29">
        <f t="shared" si="0"/>
        <v>469</v>
      </c>
      <c r="J28" s="30"/>
      <c r="K28" s="67"/>
      <c r="L28" s="29">
        <v>2916</v>
      </c>
      <c r="M28" s="79"/>
      <c r="N28" s="94"/>
    </row>
    <row r="29" spans="1:14" s="5" customFormat="1" ht="21.75" customHeight="1" x14ac:dyDescent="0.35">
      <c r="A29" s="24" t="s">
        <v>35</v>
      </c>
      <c r="B29" s="37"/>
      <c r="C29" s="29">
        <v>583</v>
      </c>
      <c r="D29" s="36"/>
      <c r="E29" s="37"/>
      <c r="F29" s="29">
        <v>534</v>
      </c>
      <c r="G29" s="36"/>
      <c r="H29" s="37"/>
      <c r="I29" s="29">
        <f t="shared" si="0"/>
        <v>49</v>
      </c>
      <c r="J29" s="30"/>
      <c r="K29" s="68"/>
      <c r="L29" s="29">
        <v>358</v>
      </c>
      <c r="M29" s="77"/>
      <c r="N29" s="94"/>
    </row>
    <row r="30" spans="1:14" s="5" customFormat="1" ht="21.75" customHeight="1" x14ac:dyDescent="0.35">
      <c r="A30" s="24" t="s">
        <v>36</v>
      </c>
      <c r="B30" s="37"/>
      <c r="C30" s="29">
        <v>223</v>
      </c>
      <c r="D30" s="55"/>
      <c r="E30" s="37"/>
      <c r="F30" s="29">
        <v>223</v>
      </c>
      <c r="G30" s="55"/>
      <c r="H30" s="37"/>
      <c r="I30" s="29">
        <f t="shared" si="0"/>
        <v>0</v>
      </c>
      <c r="J30" s="30"/>
      <c r="K30" s="68"/>
      <c r="L30" s="29">
        <v>0</v>
      </c>
      <c r="M30" s="77"/>
      <c r="N30" s="92"/>
    </row>
    <row r="31" spans="1:14" s="5" customFormat="1" ht="21.75" customHeight="1" x14ac:dyDescent="0.35">
      <c r="A31" s="59" t="s">
        <v>84</v>
      </c>
      <c r="B31" s="60"/>
      <c r="C31" s="23">
        <v>0</v>
      </c>
      <c r="D31" s="36"/>
      <c r="E31" s="37"/>
      <c r="F31" s="29">
        <v>0</v>
      </c>
      <c r="G31" s="36"/>
      <c r="H31" s="37"/>
      <c r="I31" s="29">
        <f t="shared" si="0"/>
        <v>0</v>
      </c>
      <c r="J31" s="30"/>
      <c r="K31" s="68"/>
      <c r="L31" s="29">
        <v>0</v>
      </c>
      <c r="M31" s="77"/>
      <c r="N31" s="64"/>
    </row>
    <row r="32" spans="1:14" s="5" customFormat="1" ht="21.75" customHeight="1" x14ac:dyDescent="0.35">
      <c r="A32" s="24" t="s">
        <v>81</v>
      </c>
      <c r="B32" s="37"/>
      <c r="C32" s="97">
        <v>42</v>
      </c>
      <c r="D32" s="55"/>
      <c r="E32" s="37"/>
      <c r="F32" s="29">
        <v>42</v>
      </c>
      <c r="G32" s="55"/>
      <c r="H32" s="37"/>
      <c r="I32" s="29">
        <f t="shared" si="0"/>
        <v>0</v>
      </c>
      <c r="J32" s="30"/>
      <c r="K32" s="68"/>
      <c r="L32" s="29">
        <v>0</v>
      </c>
      <c r="M32" s="77"/>
      <c r="N32" s="94"/>
    </row>
    <row r="33" spans="1:17" s="5" customFormat="1" ht="21.75" customHeight="1" x14ac:dyDescent="0.35">
      <c r="A33" s="24" t="s">
        <v>37</v>
      </c>
      <c r="B33" s="3"/>
      <c r="C33" s="97">
        <v>245</v>
      </c>
      <c r="D33" s="38"/>
      <c r="E33" s="3"/>
      <c r="F33" s="29">
        <v>245</v>
      </c>
      <c r="G33" s="38"/>
      <c r="H33" s="3"/>
      <c r="I33" s="29">
        <f t="shared" si="0"/>
        <v>0</v>
      </c>
      <c r="J33" s="39"/>
      <c r="K33" s="68"/>
      <c r="L33" s="29">
        <v>37</v>
      </c>
      <c r="M33" s="77"/>
      <c r="N33" s="94"/>
      <c r="O33" s="62"/>
      <c r="P33" s="62"/>
      <c r="Q33" s="62"/>
    </row>
    <row r="34" spans="1:17" s="5" customFormat="1" ht="21.75" customHeight="1" x14ac:dyDescent="0.35">
      <c r="A34" s="24" t="s">
        <v>30</v>
      </c>
      <c r="B34" s="3"/>
      <c r="C34" s="97">
        <v>644</v>
      </c>
      <c r="D34" s="38"/>
      <c r="E34" s="3"/>
      <c r="F34" s="29">
        <v>644</v>
      </c>
      <c r="G34" s="38"/>
      <c r="H34" s="3"/>
      <c r="I34" s="29">
        <f t="shared" si="0"/>
        <v>0</v>
      </c>
      <c r="J34" s="39"/>
      <c r="K34" s="74"/>
      <c r="L34" s="29">
        <v>2</v>
      </c>
      <c r="M34" s="80"/>
      <c r="N34" s="94"/>
      <c r="O34" s="63"/>
      <c r="P34" s="63"/>
      <c r="Q34" s="63"/>
    </row>
    <row r="35" spans="1:17" s="5" customFormat="1" ht="21.75" customHeight="1" x14ac:dyDescent="0.35">
      <c r="A35" s="24" t="s">
        <v>38</v>
      </c>
      <c r="B35" s="3"/>
      <c r="C35" s="97">
        <v>845</v>
      </c>
      <c r="D35" s="38"/>
      <c r="E35" s="3"/>
      <c r="F35" s="29">
        <v>845</v>
      </c>
      <c r="G35" s="38"/>
      <c r="H35" s="3"/>
      <c r="I35" s="29">
        <f t="shared" si="0"/>
        <v>0</v>
      </c>
      <c r="J35" s="39"/>
      <c r="K35" s="75"/>
      <c r="L35" s="29">
        <v>595</v>
      </c>
      <c r="M35" s="81"/>
      <c r="N35" s="94"/>
      <c r="O35" s="63"/>
      <c r="P35" s="63"/>
      <c r="Q35" s="63"/>
    </row>
    <row r="36" spans="1:17" s="5" customFormat="1" ht="21.75" customHeight="1" x14ac:dyDescent="0.35">
      <c r="A36" s="24" t="s">
        <v>31</v>
      </c>
      <c r="B36" s="3"/>
      <c r="C36" s="97">
        <v>100</v>
      </c>
      <c r="D36" s="4"/>
      <c r="E36" s="3"/>
      <c r="F36" s="29">
        <v>100</v>
      </c>
      <c r="G36" s="4"/>
      <c r="H36" s="3"/>
      <c r="I36" s="29">
        <f t="shared" si="0"/>
        <v>0</v>
      </c>
      <c r="J36" s="39"/>
      <c r="K36" s="67"/>
      <c r="L36" s="29">
        <v>0</v>
      </c>
      <c r="M36" s="79"/>
      <c r="N36" s="94"/>
    </row>
    <row r="37" spans="1:17" s="5" customFormat="1" ht="21.75" customHeight="1" x14ac:dyDescent="0.35">
      <c r="A37" s="24" t="s">
        <v>32</v>
      </c>
      <c r="B37" s="37"/>
      <c r="C37" s="93">
        <v>2500</v>
      </c>
      <c r="D37" s="36"/>
      <c r="E37" s="37"/>
      <c r="F37" s="29">
        <v>2500</v>
      </c>
      <c r="G37" s="36"/>
      <c r="H37" s="37"/>
      <c r="I37" s="29">
        <f t="shared" si="0"/>
        <v>0</v>
      </c>
      <c r="J37" s="39"/>
      <c r="K37" s="70"/>
      <c r="L37" s="29">
        <v>2133</v>
      </c>
      <c r="M37" s="82"/>
      <c r="N37" s="95"/>
      <c r="O37" s="62"/>
      <c r="P37" s="62"/>
      <c r="Q37" s="62"/>
    </row>
    <row r="38" spans="1:17" s="5" customFormat="1" ht="21.75" customHeight="1" x14ac:dyDescent="0.35">
      <c r="A38" s="24" t="s">
        <v>33</v>
      </c>
      <c r="B38" s="37"/>
      <c r="C38" s="93">
        <v>2700</v>
      </c>
      <c r="D38" s="28"/>
      <c r="E38" s="27"/>
      <c r="F38" s="29">
        <v>2506</v>
      </c>
      <c r="G38" s="55"/>
      <c r="H38" s="37"/>
      <c r="I38" s="29">
        <f t="shared" si="0"/>
        <v>194</v>
      </c>
      <c r="J38" s="39"/>
      <c r="K38" s="67"/>
      <c r="L38" s="29">
        <v>1871</v>
      </c>
      <c r="M38" s="79"/>
      <c r="N38" s="94"/>
    </row>
    <row r="39" spans="1:17" s="5" customFormat="1" ht="21.75" customHeight="1" x14ac:dyDescent="0.35">
      <c r="A39" s="24" t="s">
        <v>52</v>
      </c>
      <c r="B39" s="37"/>
      <c r="C39" s="97">
        <v>134</v>
      </c>
      <c r="D39" s="36"/>
      <c r="E39" s="37"/>
      <c r="F39" s="29">
        <v>134</v>
      </c>
      <c r="G39" s="36"/>
      <c r="H39" s="37"/>
      <c r="I39" s="29">
        <f t="shared" si="0"/>
        <v>0</v>
      </c>
      <c r="J39" s="39"/>
      <c r="K39" s="68"/>
      <c r="L39" s="29">
        <v>0</v>
      </c>
      <c r="M39" s="77"/>
      <c r="N39" s="94"/>
    </row>
    <row r="40" spans="1:17" s="5" customFormat="1" ht="21.75" customHeight="1" x14ac:dyDescent="0.35">
      <c r="A40" s="24" t="s">
        <v>6</v>
      </c>
      <c r="B40" s="27" t="s">
        <v>17</v>
      </c>
      <c r="C40" s="97">
        <f>C41+C48+C50</f>
        <v>6470</v>
      </c>
      <c r="D40" s="36" t="s">
        <v>18</v>
      </c>
      <c r="E40" s="27" t="s">
        <v>1</v>
      </c>
      <c r="F40" s="29">
        <f>F41+F48+F50</f>
        <v>6889</v>
      </c>
      <c r="G40" s="36" t="s">
        <v>10</v>
      </c>
      <c r="H40" s="37" t="s">
        <v>17</v>
      </c>
      <c r="I40" s="29">
        <f t="shared" si="0"/>
        <v>-419</v>
      </c>
      <c r="J40" s="30" t="s">
        <v>19</v>
      </c>
      <c r="K40" s="27" t="s">
        <v>1</v>
      </c>
      <c r="L40" s="29">
        <f>L41+L48+L50</f>
        <v>5016</v>
      </c>
      <c r="M40" s="30" t="s">
        <v>10</v>
      </c>
    </row>
    <row r="41" spans="1:17" s="5" customFormat="1" ht="21.75" customHeight="1" x14ac:dyDescent="0.35">
      <c r="A41" s="24" t="s">
        <v>53</v>
      </c>
      <c r="B41" s="37" t="s">
        <v>20</v>
      </c>
      <c r="C41" s="97">
        <f>C42+C43+C44+C45+C46+C47</f>
        <v>3355</v>
      </c>
      <c r="D41" s="36" t="s">
        <v>21</v>
      </c>
      <c r="E41" s="37" t="s">
        <v>15</v>
      </c>
      <c r="F41" s="29">
        <v>3826</v>
      </c>
      <c r="G41" s="36" t="s">
        <v>16</v>
      </c>
      <c r="H41" s="37" t="s">
        <v>20</v>
      </c>
      <c r="I41" s="29">
        <f t="shared" si="0"/>
        <v>-471</v>
      </c>
      <c r="J41" s="30" t="s">
        <v>0</v>
      </c>
      <c r="K41" s="37" t="s">
        <v>15</v>
      </c>
      <c r="L41" s="29">
        <f>SUM(L42:L47)</f>
        <v>2368</v>
      </c>
      <c r="M41" s="30" t="s">
        <v>16</v>
      </c>
    </row>
    <row r="42" spans="1:17" s="5" customFormat="1" ht="21.75" customHeight="1" x14ac:dyDescent="0.35">
      <c r="A42" s="24" t="s">
        <v>73</v>
      </c>
      <c r="B42" s="37"/>
      <c r="C42" s="93">
        <v>1200</v>
      </c>
      <c r="D42" s="36"/>
      <c r="E42" s="37"/>
      <c r="F42" s="29">
        <v>1928</v>
      </c>
      <c r="G42" s="36"/>
      <c r="H42" s="37"/>
      <c r="I42" s="29">
        <f t="shared" si="0"/>
        <v>-728</v>
      </c>
      <c r="J42" s="30"/>
      <c r="K42" s="67"/>
      <c r="L42" s="29">
        <v>954</v>
      </c>
      <c r="M42" s="79"/>
      <c r="N42" s="94"/>
      <c r="O42" s="61"/>
      <c r="P42" s="61"/>
      <c r="Q42" s="61"/>
    </row>
    <row r="43" spans="1:17" s="5" customFormat="1" ht="21.75" customHeight="1" x14ac:dyDescent="0.35">
      <c r="A43" s="24" t="s">
        <v>54</v>
      </c>
      <c r="B43" s="37"/>
      <c r="C43" s="93">
        <v>1650</v>
      </c>
      <c r="D43" s="36"/>
      <c r="E43" s="37"/>
      <c r="F43" s="29">
        <v>1500</v>
      </c>
      <c r="G43" s="36"/>
      <c r="H43" s="37"/>
      <c r="I43" s="29">
        <f t="shared" si="0"/>
        <v>150</v>
      </c>
      <c r="J43" s="30"/>
      <c r="K43" s="67"/>
      <c r="L43" s="29">
        <v>1253</v>
      </c>
      <c r="M43" s="79"/>
      <c r="N43" s="94"/>
    </row>
    <row r="44" spans="1:17" s="5" customFormat="1" ht="21.75" customHeight="1" x14ac:dyDescent="0.35">
      <c r="A44" s="24" t="s">
        <v>55</v>
      </c>
      <c r="B44" s="37"/>
      <c r="C44" s="93">
        <v>383</v>
      </c>
      <c r="D44" s="36"/>
      <c r="E44" s="37"/>
      <c r="F44" s="29">
        <v>343</v>
      </c>
      <c r="G44" s="36"/>
      <c r="H44" s="37"/>
      <c r="I44" s="29">
        <f t="shared" si="0"/>
        <v>40</v>
      </c>
      <c r="J44" s="30"/>
      <c r="K44" s="76"/>
      <c r="L44" s="29">
        <v>130</v>
      </c>
      <c r="M44" s="83"/>
      <c r="N44" s="94"/>
    </row>
    <row r="45" spans="1:17" s="5" customFormat="1" ht="21.75" customHeight="1" x14ac:dyDescent="0.35">
      <c r="A45" s="24" t="s">
        <v>56</v>
      </c>
      <c r="B45" s="37"/>
      <c r="C45" s="93">
        <v>27</v>
      </c>
      <c r="D45" s="36"/>
      <c r="E45" s="37"/>
      <c r="F45" s="29">
        <v>27</v>
      </c>
      <c r="G45" s="36"/>
      <c r="H45" s="37"/>
      <c r="I45" s="29">
        <f t="shared" si="0"/>
        <v>0</v>
      </c>
      <c r="J45" s="30"/>
      <c r="K45" s="68"/>
      <c r="L45" s="29">
        <v>31</v>
      </c>
      <c r="M45" s="77"/>
      <c r="N45" s="94"/>
    </row>
    <row r="46" spans="1:17" s="5" customFormat="1" ht="21.75" customHeight="1" x14ac:dyDescent="0.35">
      <c r="A46" s="24" t="s">
        <v>36</v>
      </c>
      <c r="B46" s="37"/>
      <c r="C46" s="93">
        <v>95</v>
      </c>
      <c r="D46" s="36"/>
      <c r="E46" s="37"/>
      <c r="F46" s="29">
        <v>99</v>
      </c>
      <c r="G46" s="36"/>
      <c r="H46" s="37"/>
      <c r="I46" s="29">
        <f t="shared" si="0"/>
        <v>-4</v>
      </c>
      <c r="J46" s="30"/>
      <c r="K46" s="68"/>
      <c r="L46" s="29">
        <v>0</v>
      </c>
      <c r="M46" s="77"/>
      <c r="N46" s="92"/>
    </row>
    <row r="47" spans="1:17" s="5" customFormat="1" ht="21.75" customHeight="1" x14ac:dyDescent="0.35">
      <c r="A47" s="24" t="s">
        <v>91</v>
      </c>
      <c r="B47" s="37"/>
      <c r="C47" s="97">
        <v>0</v>
      </c>
      <c r="D47" s="55"/>
      <c r="E47" s="37"/>
      <c r="F47" s="29">
        <v>0</v>
      </c>
      <c r="G47" s="55"/>
      <c r="H47" s="37"/>
      <c r="I47" s="29">
        <f t="shared" si="0"/>
        <v>0</v>
      </c>
      <c r="J47" s="30"/>
      <c r="K47" s="68"/>
      <c r="L47" s="29">
        <v>0</v>
      </c>
      <c r="M47" s="77"/>
    </row>
    <row r="48" spans="1:17" s="5" customFormat="1" ht="21.75" customHeight="1" x14ac:dyDescent="0.35">
      <c r="A48" s="24" t="s">
        <v>57</v>
      </c>
      <c r="B48" s="37" t="s">
        <v>22</v>
      </c>
      <c r="C48" s="97">
        <v>325</v>
      </c>
      <c r="D48" s="36" t="s">
        <v>23</v>
      </c>
      <c r="E48" s="37" t="s">
        <v>15</v>
      </c>
      <c r="F48" s="29">
        <v>325</v>
      </c>
      <c r="G48" s="36" t="s">
        <v>16</v>
      </c>
      <c r="H48" s="37" t="s">
        <v>20</v>
      </c>
      <c r="I48" s="29">
        <f t="shared" si="0"/>
        <v>0</v>
      </c>
      <c r="J48" s="30" t="s">
        <v>0</v>
      </c>
      <c r="K48" s="37" t="s">
        <v>15</v>
      </c>
      <c r="L48" s="29">
        <v>469</v>
      </c>
      <c r="M48" s="30" t="s">
        <v>16</v>
      </c>
      <c r="N48" s="65"/>
      <c r="O48" s="71"/>
      <c r="P48" s="71"/>
      <c r="Q48" s="71"/>
    </row>
    <row r="49" spans="1:17" s="5" customFormat="1" ht="21.75" customHeight="1" x14ac:dyDescent="0.35">
      <c r="A49" s="24" t="s">
        <v>92</v>
      </c>
      <c r="B49" s="37"/>
      <c r="C49" s="97">
        <v>325</v>
      </c>
      <c r="D49" s="55"/>
      <c r="E49" s="37"/>
      <c r="F49" s="29">
        <v>325</v>
      </c>
      <c r="G49" s="55"/>
      <c r="H49" s="37"/>
      <c r="I49" s="29">
        <f t="shared" si="0"/>
        <v>0</v>
      </c>
      <c r="J49" s="30"/>
      <c r="K49" s="37"/>
      <c r="L49" s="29">
        <v>329</v>
      </c>
      <c r="M49" s="30"/>
      <c r="N49" s="65"/>
      <c r="O49" s="71"/>
      <c r="P49" s="71"/>
      <c r="Q49" s="71"/>
    </row>
    <row r="50" spans="1:17" s="5" customFormat="1" ht="21.75" customHeight="1" x14ac:dyDescent="0.35">
      <c r="A50" s="24" t="s">
        <v>58</v>
      </c>
      <c r="B50" s="37" t="s">
        <v>22</v>
      </c>
      <c r="C50" s="97">
        <f>SUM(C51:C64)</f>
        <v>2790</v>
      </c>
      <c r="D50" s="36" t="s">
        <v>23</v>
      </c>
      <c r="E50" s="37" t="s">
        <v>15</v>
      </c>
      <c r="F50" s="29">
        <f>SUM(F51:F64)</f>
        <v>2738</v>
      </c>
      <c r="G50" s="36" t="s">
        <v>16</v>
      </c>
      <c r="H50" s="37" t="s">
        <v>20</v>
      </c>
      <c r="I50" s="29">
        <f t="shared" si="0"/>
        <v>52</v>
      </c>
      <c r="J50" s="30" t="s">
        <v>0</v>
      </c>
      <c r="K50" s="37" t="s">
        <v>15</v>
      </c>
      <c r="L50" s="29">
        <f>SUM(L51:L64)</f>
        <v>2179</v>
      </c>
      <c r="M50" s="30" t="s">
        <v>16</v>
      </c>
      <c r="N50" s="64"/>
    </row>
    <row r="51" spans="1:17" s="5" customFormat="1" ht="21.75" customHeight="1" x14ac:dyDescent="0.35">
      <c r="A51" s="24" t="s">
        <v>59</v>
      </c>
      <c r="B51" s="37"/>
      <c r="C51" s="97">
        <v>13</v>
      </c>
      <c r="D51" s="36"/>
      <c r="E51" s="37"/>
      <c r="F51" s="29">
        <v>13</v>
      </c>
      <c r="G51" s="36"/>
      <c r="H51" s="37"/>
      <c r="I51" s="29">
        <f t="shared" si="0"/>
        <v>0</v>
      </c>
      <c r="J51" s="30"/>
      <c r="K51" s="74"/>
      <c r="L51" s="29">
        <v>13</v>
      </c>
      <c r="M51" s="80"/>
      <c r="N51" s="94"/>
      <c r="O51" s="62"/>
      <c r="P51" s="62"/>
      <c r="Q51" s="62"/>
    </row>
    <row r="52" spans="1:17" s="5" customFormat="1" ht="21.75" customHeight="1" x14ac:dyDescent="0.35">
      <c r="A52" s="24" t="s">
        <v>60</v>
      </c>
      <c r="B52" s="37"/>
      <c r="C52" s="97">
        <v>362</v>
      </c>
      <c r="D52" s="36"/>
      <c r="E52" s="37"/>
      <c r="F52" s="29">
        <v>362</v>
      </c>
      <c r="G52" s="36"/>
      <c r="H52" s="37"/>
      <c r="I52" s="29">
        <f t="shared" si="0"/>
        <v>0</v>
      </c>
      <c r="J52" s="30"/>
      <c r="K52" s="75"/>
      <c r="L52" s="29">
        <v>255</v>
      </c>
      <c r="M52" s="81"/>
      <c r="N52" s="94"/>
    </row>
    <row r="53" spans="1:17" s="5" customFormat="1" ht="21.75" customHeight="1" x14ac:dyDescent="0.35">
      <c r="A53" s="24" t="s">
        <v>61</v>
      </c>
      <c r="B53" s="37"/>
      <c r="C53" s="97">
        <v>55</v>
      </c>
      <c r="D53" s="36"/>
      <c r="E53" s="37"/>
      <c r="F53" s="29">
        <v>55</v>
      </c>
      <c r="G53" s="36"/>
      <c r="H53" s="37"/>
      <c r="I53" s="29">
        <f t="shared" si="0"/>
        <v>0</v>
      </c>
      <c r="J53" s="30"/>
      <c r="K53" s="75"/>
      <c r="L53" s="29">
        <v>68</v>
      </c>
      <c r="M53" s="81"/>
      <c r="N53" s="94"/>
    </row>
    <row r="54" spans="1:17" s="5" customFormat="1" ht="21.75" customHeight="1" x14ac:dyDescent="0.35">
      <c r="A54" s="24" t="s">
        <v>62</v>
      </c>
      <c r="B54" s="37"/>
      <c r="C54" s="97">
        <v>0</v>
      </c>
      <c r="D54" s="36"/>
      <c r="E54" s="37"/>
      <c r="F54" s="29">
        <v>0</v>
      </c>
      <c r="G54" s="36"/>
      <c r="H54" s="37"/>
      <c r="I54" s="29">
        <f t="shared" si="0"/>
        <v>0</v>
      </c>
      <c r="J54" s="30"/>
      <c r="K54" s="68"/>
      <c r="L54" s="29">
        <v>0</v>
      </c>
      <c r="M54" s="77"/>
      <c r="N54" s="94"/>
    </row>
    <row r="55" spans="1:17" s="5" customFormat="1" ht="21.75" customHeight="1" x14ac:dyDescent="0.35">
      <c r="A55" s="24" t="s">
        <v>63</v>
      </c>
      <c r="B55" s="37"/>
      <c r="C55" s="97">
        <v>0</v>
      </c>
      <c r="D55" s="36"/>
      <c r="E55" s="37"/>
      <c r="F55" s="29">
        <v>0</v>
      </c>
      <c r="G55" s="36"/>
      <c r="H55" s="37"/>
      <c r="I55" s="29">
        <f t="shared" si="0"/>
        <v>0</v>
      </c>
      <c r="J55" s="30"/>
      <c r="K55" s="68"/>
      <c r="L55" s="29">
        <v>0</v>
      </c>
      <c r="M55" s="77"/>
      <c r="N55" s="94"/>
    </row>
    <row r="56" spans="1:17" s="5" customFormat="1" ht="21.75" customHeight="1" x14ac:dyDescent="0.35">
      <c r="A56" s="24" t="s">
        <v>64</v>
      </c>
      <c r="B56" s="37"/>
      <c r="C56" s="23">
        <v>195</v>
      </c>
      <c r="D56" s="36"/>
      <c r="E56" s="37"/>
      <c r="F56" s="29">
        <v>195</v>
      </c>
      <c r="G56" s="36"/>
      <c r="H56" s="37"/>
      <c r="I56" s="29">
        <f t="shared" si="0"/>
        <v>0</v>
      </c>
      <c r="J56" s="30"/>
      <c r="K56" s="68"/>
      <c r="L56" s="29">
        <v>108</v>
      </c>
      <c r="M56" s="77"/>
      <c r="N56" s="92"/>
    </row>
    <row r="57" spans="1:17" s="5" customFormat="1" ht="21.75" customHeight="1" x14ac:dyDescent="0.35">
      <c r="A57" s="24" t="s">
        <v>65</v>
      </c>
      <c r="B57" s="37"/>
      <c r="C57" s="23">
        <v>1158</v>
      </c>
      <c r="D57" s="36"/>
      <c r="E57" s="37"/>
      <c r="F57" s="29">
        <v>1106</v>
      </c>
      <c r="G57" s="36"/>
      <c r="H57" s="37"/>
      <c r="I57" s="29">
        <f t="shared" si="0"/>
        <v>52</v>
      </c>
      <c r="J57" s="30"/>
      <c r="K57" s="67"/>
      <c r="L57" s="29">
        <v>802</v>
      </c>
      <c r="M57" s="79"/>
      <c r="N57" s="94"/>
    </row>
    <row r="58" spans="1:17" s="5" customFormat="1" ht="21.75" customHeight="1" x14ac:dyDescent="0.35">
      <c r="A58" s="24" t="s">
        <v>66</v>
      </c>
      <c r="B58" s="37"/>
      <c r="C58" s="23">
        <v>801</v>
      </c>
      <c r="D58" s="36"/>
      <c r="E58" s="37"/>
      <c r="F58" s="29">
        <v>801</v>
      </c>
      <c r="G58" s="36"/>
      <c r="H58" s="37"/>
      <c r="I58" s="29">
        <f t="shared" si="0"/>
        <v>0</v>
      </c>
      <c r="J58" s="30"/>
      <c r="K58" s="74"/>
      <c r="L58" s="29">
        <v>620</v>
      </c>
      <c r="M58" s="80"/>
      <c r="N58" s="94"/>
      <c r="O58" s="61"/>
      <c r="P58" s="61"/>
      <c r="Q58" s="61"/>
    </row>
    <row r="59" spans="1:17" s="5" customFormat="1" ht="21.75" customHeight="1" x14ac:dyDescent="0.35">
      <c r="A59" s="24" t="s">
        <v>67</v>
      </c>
      <c r="B59" s="37"/>
      <c r="C59" s="23">
        <v>90</v>
      </c>
      <c r="D59" s="36"/>
      <c r="E59" s="37"/>
      <c r="F59" s="29">
        <v>90</v>
      </c>
      <c r="G59" s="36"/>
      <c r="H59" s="37"/>
      <c r="I59" s="29">
        <f t="shared" si="0"/>
        <v>0</v>
      </c>
      <c r="J59" s="30"/>
      <c r="K59" s="75"/>
      <c r="L59" s="29">
        <v>140</v>
      </c>
      <c r="M59" s="81"/>
      <c r="N59" s="94"/>
    </row>
    <row r="60" spans="1:17" s="5" customFormat="1" ht="21.75" customHeight="1" x14ac:dyDescent="0.35">
      <c r="A60" s="24" t="s">
        <v>68</v>
      </c>
      <c r="B60" s="37"/>
      <c r="C60" s="23">
        <v>4</v>
      </c>
      <c r="D60" s="36"/>
      <c r="E60" s="37"/>
      <c r="F60" s="29">
        <v>4</v>
      </c>
      <c r="G60" s="36"/>
      <c r="H60" s="37"/>
      <c r="I60" s="29">
        <f t="shared" si="0"/>
        <v>0</v>
      </c>
      <c r="J60" s="30"/>
      <c r="K60" s="68"/>
      <c r="L60" s="29">
        <v>166</v>
      </c>
      <c r="M60" s="77"/>
      <c r="N60" s="94"/>
    </row>
    <row r="61" spans="1:17" s="5" customFormat="1" ht="21.75" customHeight="1" x14ac:dyDescent="0.35">
      <c r="A61" s="24" t="s">
        <v>69</v>
      </c>
      <c r="B61" s="37"/>
      <c r="C61" s="23">
        <v>0</v>
      </c>
      <c r="D61" s="36"/>
      <c r="E61" s="37"/>
      <c r="F61" s="29">
        <v>0</v>
      </c>
      <c r="G61" s="36"/>
      <c r="H61" s="37"/>
      <c r="I61" s="29">
        <f t="shared" si="0"/>
        <v>0</v>
      </c>
      <c r="J61" s="30"/>
      <c r="K61" s="68"/>
      <c r="L61" s="29">
        <v>6</v>
      </c>
      <c r="M61" s="77"/>
      <c r="N61" s="94"/>
      <c r="O61" s="62"/>
    </row>
    <row r="62" spans="1:17" s="5" customFormat="1" ht="21.75" customHeight="1" x14ac:dyDescent="0.35">
      <c r="A62" s="24" t="s">
        <v>70</v>
      </c>
      <c r="B62" s="37"/>
      <c r="C62" s="23">
        <v>1</v>
      </c>
      <c r="D62" s="36"/>
      <c r="E62" s="37"/>
      <c r="F62" s="29">
        <v>1</v>
      </c>
      <c r="G62" s="36"/>
      <c r="H62" s="37"/>
      <c r="I62" s="29">
        <f t="shared" si="0"/>
        <v>0</v>
      </c>
      <c r="J62" s="30"/>
      <c r="K62" s="68"/>
      <c r="L62" s="29">
        <v>1</v>
      </c>
      <c r="M62" s="77"/>
      <c r="N62" s="94"/>
    </row>
    <row r="63" spans="1:17" s="5" customFormat="1" ht="21.75" customHeight="1" x14ac:dyDescent="0.35">
      <c r="A63" s="24" t="s">
        <v>34</v>
      </c>
      <c r="B63" s="37"/>
      <c r="C63" s="23">
        <v>100</v>
      </c>
      <c r="D63" s="36"/>
      <c r="E63" s="37"/>
      <c r="F63" s="29">
        <v>100</v>
      </c>
      <c r="G63" s="36"/>
      <c r="H63" s="37"/>
      <c r="I63" s="29">
        <f t="shared" si="0"/>
        <v>0</v>
      </c>
      <c r="J63" s="30"/>
      <c r="K63" s="68"/>
      <c r="L63" s="29">
        <v>0</v>
      </c>
      <c r="M63" s="77"/>
      <c r="N63" s="94"/>
    </row>
    <row r="64" spans="1:17" s="5" customFormat="1" ht="21.75" customHeight="1" x14ac:dyDescent="0.35">
      <c r="A64" s="24" t="s">
        <v>78</v>
      </c>
      <c r="B64" s="37"/>
      <c r="C64" s="23">
        <v>11</v>
      </c>
      <c r="D64" s="36"/>
      <c r="E64" s="37"/>
      <c r="F64" s="29">
        <v>11</v>
      </c>
      <c r="G64" s="36"/>
      <c r="H64" s="37"/>
      <c r="I64" s="29">
        <f t="shared" si="0"/>
        <v>0</v>
      </c>
      <c r="J64" s="30"/>
      <c r="K64" s="68"/>
      <c r="L64" s="29">
        <v>0</v>
      </c>
      <c r="M64" s="77"/>
      <c r="N64" s="94"/>
    </row>
    <row r="65" spans="1:14" s="5" customFormat="1" ht="21.75" customHeight="1" thickBot="1" x14ac:dyDescent="0.4">
      <c r="A65" s="24" t="s">
        <v>29</v>
      </c>
      <c r="B65" s="31"/>
      <c r="C65" s="34">
        <f>C22+C40</f>
        <v>36006</v>
      </c>
      <c r="D65" s="33"/>
      <c r="E65" s="31"/>
      <c r="F65" s="34">
        <f>F22+F40</f>
        <v>36200</v>
      </c>
      <c r="G65" s="33"/>
      <c r="H65" s="32"/>
      <c r="I65" s="34">
        <f>C65-F65</f>
        <v>-194</v>
      </c>
      <c r="J65" s="35"/>
      <c r="K65" s="84"/>
      <c r="L65" s="49">
        <f>L22+L40</f>
        <v>18474</v>
      </c>
      <c r="M65" s="85"/>
    </row>
    <row r="66" spans="1:14" s="5" customFormat="1" ht="21.75" customHeight="1" x14ac:dyDescent="0.35">
      <c r="A66" s="24" t="s">
        <v>27</v>
      </c>
      <c r="B66" s="31"/>
      <c r="C66" s="34">
        <f>C20-C65</f>
        <v>-19305</v>
      </c>
      <c r="D66" s="33"/>
      <c r="E66" s="31"/>
      <c r="F66" s="34">
        <f>F20-F65</f>
        <v>-13909</v>
      </c>
      <c r="G66" s="33"/>
      <c r="H66" s="32"/>
      <c r="I66" s="34">
        <f>C66-F66</f>
        <v>-5396</v>
      </c>
      <c r="J66" s="35"/>
      <c r="K66" s="59"/>
      <c r="L66" s="96"/>
      <c r="M66" s="66"/>
    </row>
    <row r="67" spans="1:14" s="5" customFormat="1" ht="21.75" customHeight="1" x14ac:dyDescent="0.35">
      <c r="A67" s="24" t="s">
        <v>41</v>
      </c>
      <c r="B67" s="31"/>
      <c r="C67" s="34">
        <f>C66</f>
        <v>-19305</v>
      </c>
      <c r="D67" s="33"/>
      <c r="E67" s="31"/>
      <c r="F67" s="34">
        <f>F66</f>
        <v>-13909</v>
      </c>
      <c r="G67" s="33"/>
      <c r="H67" s="32"/>
      <c r="I67" s="34">
        <f>C67-F67</f>
        <v>-5396</v>
      </c>
      <c r="J67" s="35"/>
      <c r="K67" s="59"/>
      <c r="L67" s="90"/>
      <c r="M67" s="91"/>
    </row>
    <row r="68" spans="1:14" s="5" customFormat="1" ht="21.75" customHeight="1" x14ac:dyDescent="0.35">
      <c r="A68" s="24" t="s">
        <v>42</v>
      </c>
      <c r="B68" s="31"/>
      <c r="C68" s="34">
        <v>375485</v>
      </c>
      <c r="D68" s="33"/>
      <c r="E68" s="31"/>
      <c r="F68" s="34">
        <v>375485</v>
      </c>
      <c r="G68" s="33"/>
      <c r="H68" s="32"/>
      <c r="I68" s="34">
        <f>C68-F68</f>
        <v>0</v>
      </c>
      <c r="J68" s="35"/>
      <c r="K68" s="59"/>
      <c r="L68" s="91"/>
      <c r="M68" s="91"/>
    </row>
    <row r="69" spans="1:14" s="5" customFormat="1" ht="21.75" customHeight="1" x14ac:dyDescent="0.35">
      <c r="A69" s="24" t="s">
        <v>43</v>
      </c>
      <c r="B69" s="31"/>
      <c r="C69" s="34">
        <f>C67+C68</f>
        <v>356180</v>
      </c>
      <c r="D69" s="51"/>
      <c r="E69" s="31"/>
      <c r="F69" s="34">
        <f>F67+F68</f>
        <v>361576</v>
      </c>
      <c r="G69" s="51"/>
      <c r="H69" s="32"/>
      <c r="I69" s="34">
        <f>C69-F69</f>
        <v>-5396</v>
      </c>
      <c r="J69" s="35"/>
      <c r="K69" s="59"/>
      <c r="L69" s="91"/>
      <c r="M69" s="91"/>
    </row>
    <row r="70" spans="1:14" s="5" customFormat="1" ht="21.75" customHeight="1" x14ac:dyDescent="0.35">
      <c r="A70" s="24" t="s">
        <v>7</v>
      </c>
      <c r="B70" s="22"/>
      <c r="C70" s="29"/>
      <c r="D70" s="25"/>
      <c r="E70" s="22"/>
      <c r="F70" s="29"/>
      <c r="G70" s="25"/>
      <c r="H70" s="20"/>
      <c r="I70" s="29"/>
      <c r="J70" s="21"/>
      <c r="K70" s="59"/>
      <c r="L70" s="66"/>
      <c r="M70" s="66"/>
    </row>
    <row r="71" spans="1:14" s="5" customFormat="1" ht="21.75" customHeight="1" x14ac:dyDescent="0.35">
      <c r="A71" s="24" t="s">
        <v>82</v>
      </c>
      <c r="B71" s="31"/>
      <c r="C71" s="34">
        <v>0</v>
      </c>
      <c r="D71" s="33"/>
      <c r="E71" s="31"/>
      <c r="F71" s="34">
        <v>0</v>
      </c>
      <c r="G71" s="33"/>
      <c r="H71" s="32"/>
      <c r="I71" s="34">
        <f>C71-F71</f>
        <v>0</v>
      </c>
      <c r="J71" s="35"/>
      <c r="K71" s="59"/>
      <c r="L71" s="66"/>
      <c r="M71" s="66"/>
    </row>
    <row r="72" spans="1:14" s="5" customFormat="1" ht="21.75" customHeight="1" x14ac:dyDescent="0.35">
      <c r="A72" s="24" t="s">
        <v>44</v>
      </c>
      <c r="B72" s="31"/>
      <c r="C72" s="34">
        <f>-C71</f>
        <v>0</v>
      </c>
      <c r="D72" s="33"/>
      <c r="E72" s="31"/>
      <c r="F72" s="34">
        <f>-F71</f>
        <v>0</v>
      </c>
      <c r="G72" s="33"/>
      <c r="H72" s="32"/>
      <c r="I72" s="34">
        <f>C72-F72</f>
        <v>0</v>
      </c>
      <c r="J72" s="35"/>
      <c r="K72" s="59"/>
      <c r="L72" s="66"/>
      <c r="M72" s="66"/>
    </row>
    <row r="73" spans="1:14" s="5" customFormat="1" ht="21.75" customHeight="1" x14ac:dyDescent="0.35">
      <c r="A73" s="24" t="s">
        <v>45</v>
      </c>
      <c r="B73" s="31"/>
      <c r="C73" s="34">
        <f>F74</f>
        <v>309194</v>
      </c>
      <c r="D73" s="33"/>
      <c r="E73" s="31"/>
      <c r="F73" s="34">
        <v>309194</v>
      </c>
      <c r="G73" s="33"/>
      <c r="H73" s="32"/>
      <c r="I73" s="34">
        <f>C73-F73</f>
        <v>0</v>
      </c>
      <c r="J73" s="35"/>
      <c r="K73" s="59"/>
      <c r="L73" s="66"/>
      <c r="M73" s="66"/>
    </row>
    <row r="74" spans="1:14" s="5" customFormat="1" ht="21.75" customHeight="1" x14ac:dyDescent="0.35">
      <c r="A74" s="24" t="s">
        <v>46</v>
      </c>
      <c r="B74" s="31"/>
      <c r="C74" s="34">
        <f>C72+C73</f>
        <v>309194</v>
      </c>
      <c r="D74" s="33"/>
      <c r="E74" s="31"/>
      <c r="F74" s="34">
        <f>F72+F73</f>
        <v>309194</v>
      </c>
      <c r="G74" s="33"/>
      <c r="H74" s="32"/>
      <c r="I74" s="34">
        <f>C74-F74</f>
        <v>0</v>
      </c>
      <c r="J74" s="35"/>
      <c r="K74" s="59"/>
      <c r="L74" s="66"/>
      <c r="M74" s="66"/>
    </row>
    <row r="75" spans="1:14" s="5" customFormat="1" ht="21.75" customHeight="1" thickBot="1" x14ac:dyDescent="0.4">
      <c r="A75" s="40" t="s">
        <v>47</v>
      </c>
      <c r="B75" s="58"/>
      <c r="C75" s="49">
        <f>C69+C74</f>
        <v>665374</v>
      </c>
      <c r="D75" s="42"/>
      <c r="E75" s="41"/>
      <c r="F75" s="49">
        <f>F69+F74</f>
        <v>670770</v>
      </c>
      <c r="G75" s="42"/>
      <c r="H75" s="52"/>
      <c r="I75" s="49">
        <f>C75-F75</f>
        <v>-5396</v>
      </c>
      <c r="J75" s="43"/>
      <c r="K75" s="59"/>
      <c r="L75" s="66"/>
      <c r="M75" s="66"/>
    </row>
    <row r="76" spans="1:14" s="5" customFormat="1" ht="21.75" customHeight="1" x14ac:dyDescent="0.35">
      <c r="A76" s="99"/>
      <c r="B76" s="100"/>
      <c r="C76" s="100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</row>
    <row r="77" spans="1:14" s="5" customFormat="1" ht="21.75" customHeight="1" x14ac:dyDescent="0.35">
      <c r="A77" s="22"/>
      <c r="B77" s="22"/>
      <c r="C77" s="29"/>
      <c r="D77" s="20"/>
      <c r="E77" s="22"/>
      <c r="F77" s="29"/>
      <c r="G77" s="20"/>
      <c r="H77" s="20"/>
      <c r="I77" s="29"/>
      <c r="J77" s="20"/>
      <c r="K77" s="23"/>
      <c r="L77" s="23"/>
      <c r="M77" s="23"/>
    </row>
    <row r="78" spans="1:14" s="5" customFormat="1" ht="21.75" customHeight="1" x14ac:dyDescent="0.3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23"/>
      <c r="L78" s="23"/>
      <c r="M78" s="23"/>
    </row>
    <row r="79" spans="1:14" ht="30.75" customHeight="1" x14ac:dyDescent="0.35">
      <c r="J79" s="50"/>
    </row>
  </sheetData>
  <mergeCells count="7">
    <mergeCell ref="A76:N76"/>
    <mergeCell ref="A3:J3"/>
    <mergeCell ref="I4:J4"/>
    <mergeCell ref="K5:M5"/>
    <mergeCell ref="N11:N19"/>
    <mergeCell ref="N25:N26"/>
    <mergeCell ref="L4:M4"/>
  </mergeCells>
  <phoneticPr fontId="3"/>
  <printOptions horizontalCentered="1"/>
  <pageMargins left="0.39370078740157483" right="0.23622047244094491" top="0.70866141732283472" bottom="0.21" header="0.51181102362204722" footer="0.24"/>
  <pageSetup paperSize="8" scale="75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収支予算書（損益）</vt:lpstr>
      <vt:lpstr>'収支予算書（損益）'!Print_Area</vt:lpstr>
    </vt:vector>
  </TitlesOfParts>
  <Company>真和経理協会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真和経理協会</dc:creator>
  <cp:lastModifiedBy>user1</cp:lastModifiedBy>
  <cp:lastPrinted>2024-01-19T02:09:06Z</cp:lastPrinted>
  <dcterms:created xsi:type="dcterms:W3CDTF">1998-03-25T06:08:13Z</dcterms:created>
  <dcterms:modified xsi:type="dcterms:W3CDTF">2024-03-13T07:43:12Z</dcterms:modified>
</cp:coreProperties>
</file>